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200" windowHeight="7050" activeTab="1"/>
  </bookViews>
  <sheets>
    <sheet name="ĐÁNH GIÁ GV_mau_01" sheetId="1" r:id="rId1"/>
    <sheet name="mau_00" sheetId="3" r:id="rId2"/>
  </sheets>
  <calcPr calcId="145621"/>
</workbook>
</file>

<file path=xl/calcChain.xml><?xml version="1.0" encoding="utf-8"?>
<calcChain xmlns="http://schemas.openxmlformats.org/spreadsheetml/2006/main">
  <c r="A14" i="3" l="1"/>
  <c r="I13" i="3"/>
  <c r="H13" i="3"/>
  <c r="G13" i="3"/>
  <c r="F13" i="3"/>
  <c r="E13" i="3"/>
  <c r="D13" i="3"/>
  <c r="B13" i="3"/>
  <c r="A13" i="3"/>
  <c r="I12" i="3"/>
  <c r="H12" i="3"/>
  <c r="G12" i="3"/>
  <c r="F12" i="3"/>
  <c r="E12" i="3"/>
  <c r="D12" i="3"/>
  <c r="B12" i="3"/>
  <c r="A12" i="3"/>
  <c r="H11" i="1"/>
  <c r="I11" i="3"/>
  <c r="H11" i="3"/>
  <c r="G11" i="3"/>
  <c r="F11" i="3"/>
  <c r="D11" i="3"/>
  <c r="B11" i="3"/>
  <c r="A11" i="3"/>
  <c r="H66" i="3"/>
  <c r="E66" i="3"/>
  <c r="H65" i="3"/>
  <c r="E65" i="3"/>
  <c r="G64" i="3"/>
  <c r="D64" i="3"/>
  <c r="C64" i="3"/>
  <c r="B64" i="3"/>
  <c r="H63" i="3"/>
  <c r="E63" i="3"/>
  <c r="H62" i="3"/>
  <c r="E62" i="3"/>
  <c r="G61" i="3"/>
  <c r="D61" i="3"/>
  <c r="E61" i="3" s="1"/>
  <c r="F61" i="3" s="1"/>
  <c r="C61" i="3"/>
  <c r="B61" i="3"/>
  <c r="H60" i="3"/>
  <c r="E60" i="3"/>
  <c r="H59" i="3"/>
  <c r="E59" i="3"/>
  <c r="H58" i="3"/>
  <c r="E58" i="3"/>
  <c r="H57" i="3"/>
  <c r="E57" i="3"/>
  <c r="G56" i="3"/>
  <c r="D56" i="3"/>
  <c r="E56" i="3" s="1"/>
  <c r="F56" i="3" s="1"/>
  <c r="C56" i="3"/>
  <c r="B56" i="3"/>
  <c r="G55" i="3"/>
  <c r="D55" i="3"/>
  <c r="E55" i="3" s="1"/>
  <c r="F55" i="3" s="1"/>
  <c r="C55" i="3"/>
  <c r="B55" i="3"/>
  <c r="H54" i="3"/>
  <c r="E54" i="3"/>
  <c r="H53" i="3"/>
  <c r="E53" i="3"/>
  <c r="G52" i="3"/>
  <c r="D52" i="3"/>
  <c r="E52" i="3" s="1"/>
  <c r="F52" i="3" s="1"/>
  <c r="C52" i="3"/>
  <c r="B52" i="3"/>
  <c r="H51" i="3"/>
  <c r="E51" i="3"/>
  <c r="H50" i="3"/>
  <c r="E50" i="3"/>
  <c r="G49" i="3"/>
  <c r="D49" i="3"/>
  <c r="E49" i="3" s="1"/>
  <c r="F49" i="3" s="1"/>
  <c r="C49" i="3"/>
  <c r="B49" i="3"/>
  <c r="H48" i="3"/>
  <c r="E48" i="3"/>
  <c r="H47" i="3"/>
  <c r="E47" i="3"/>
  <c r="H46" i="3"/>
  <c r="E46" i="3"/>
  <c r="H45" i="3"/>
  <c r="E45" i="3"/>
  <c r="G44" i="3"/>
  <c r="D44" i="3"/>
  <c r="E44" i="3" s="1"/>
  <c r="F44" i="3" s="1"/>
  <c r="C44" i="3"/>
  <c r="B44" i="3"/>
  <c r="H43" i="3"/>
  <c r="E43" i="3"/>
  <c r="H42" i="3"/>
  <c r="E42" i="3"/>
  <c r="G41" i="3"/>
  <c r="D41" i="3"/>
  <c r="E41" i="3" s="1"/>
  <c r="F41" i="3" s="1"/>
  <c r="C41" i="3"/>
  <c r="B41" i="3"/>
  <c r="H40" i="3"/>
  <c r="E40" i="3"/>
  <c r="H39" i="3"/>
  <c r="E39" i="3"/>
  <c r="G38" i="3"/>
  <c r="D38" i="3"/>
  <c r="E38" i="3" s="1"/>
  <c r="F38" i="3" s="1"/>
  <c r="C38" i="3"/>
  <c r="B38" i="3"/>
  <c r="H37" i="3"/>
  <c r="E37" i="3"/>
  <c r="H36" i="3"/>
  <c r="E36" i="3"/>
  <c r="G35" i="3"/>
  <c r="D35" i="3"/>
  <c r="E35" i="3" s="1"/>
  <c r="F35" i="3" s="1"/>
  <c r="C35" i="3"/>
  <c r="B35" i="3"/>
  <c r="H34" i="3"/>
  <c r="E34" i="3"/>
  <c r="H33" i="3"/>
  <c r="E33" i="3"/>
  <c r="H32" i="3"/>
  <c r="E32" i="3"/>
  <c r="H31" i="3"/>
  <c r="E31" i="3"/>
  <c r="G30" i="3"/>
  <c r="H30" i="3" s="1"/>
  <c r="I30" i="3" s="1"/>
  <c r="D30" i="3"/>
  <c r="E30" i="3" s="1"/>
  <c r="F30" i="3" s="1"/>
  <c r="C30" i="3"/>
  <c r="H29" i="3"/>
  <c r="E29" i="3"/>
  <c r="H28" i="3"/>
  <c r="E28" i="3"/>
  <c r="H27" i="3"/>
  <c r="E27" i="3"/>
  <c r="H26" i="3"/>
  <c r="E26" i="3"/>
  <c r="H25" i="3"/>
  <c r="E25" i="3"/>
  <c r="H24" i="3"/>
  <c r="E24" i="3"/>
  <c r="G23" i="3"/>
  <c r="D23" i="3"/>
  <c r="E23" i="3" s="1"/>
  <c r="F23" i="3" s="1"/>
  <c r="C23" i="3"/>
  <c r="B23" i="3"/>
  <c r="H22" i="3"/>
  <c r="E22" i="3"/>
  <c r="H21" i="3"/>
  <c r="E21" i="3"/>
  <c r="G20" i="3"/>
  <c r="D20" i="3"/>
  <c r="E20" i="3" s="1"/>
  <c r="F20" i="3" s="1"/>
  <c r="C20" i="3"/>
  <c r="B20" i="3"/>
  <c r="G19" i="3"/>
  <c r="H18" i="3"/>
  <c r="E18" i="3"/>
  <c r="H17" i="3"/>
  <c r="E17" i="3"/>
  <c r="G16" i="3"/>
  <c r="D16" i="3"/>
  <c r="C16" i="3"/>
  <c r="B16" i="3"/>
  <c r="H15" i="3"/>
  <c r="E15" i="3"/>
  <c r="H14" i="3"/>
  <c r="E14" i="3"/>
  <c r="C13" i="3"/>
  <c r="C12" i="3"/>
  <c r="C11" i="3"/>
  <c r="G67" i="3" l="1"/>
  <c r="E16" i="3"/>
  <c r="F16" i="3" s="1"/>
  <c r="C19" i="3"/>
  <c r="E11" i="3"/>
  <c r="H35" i="3"/>
  <c r="I35" i="3" s="1"/>
  <c r="H38" i="3"/>
  <c r="I38" i="3" s="1"/>
  <c r="H41" i="3"/>
  <c r="I41" i="3" s="1"/>
  <c r="H44" i="3"/>
  <c r="I44" i="3" s="1"/>
  <c r="H49" i="3"/>
  <c r="I49" i="3" s="1"/>
  <c r="H52" i="3"/>
  <c r="I52" i="3" s="1"/>
  <c r="H55" i="3"/>
  <c r="I55" i="3" s="1"/>
  <c r="H56" i="3"/>
  <c r="I56" i="3" s="1"/>
  <c r="H61" i="3"/>
  <c r="I61" i="3" s="1"/>
  <c r="H64" i="3"/>
  <c r="I64" i="3" s="1"/>
  <c r="C67" i="3"/>
  <c r="H20" i="3"/>
  <c r="I20" i="3" s="1"/>
  <c r="E64" i="3"/>
  <c r="F64" i="3" s="1"/>
  <c r="H16" i="3"/>
  <c r="I16" i="3" s="1"/>
  <c r="H23" i="3"/>
  <c r="I23" i="3" s="1"/>
  <c r="D19" i="3"/>
  <c r="D69" i="3"/>
  <c r="F69" i="3"/>
  <c r="B19" i="3"/>
  <c r="H19" i="3" s="1"/>
  <c r="I19" i="3" s="1"/>
  <c r="G70" i="1"/>
  <c r="D22" i="1"/>
  <c r="D26" i="1"/>
  <c r="E19" i="3" l="1"/>
  <c r="F19" i="3" s="1"/>
  <c r="D67" i="3"/>
  <c r="I69" i="3"/>
  <c r="B67" i="3"/>
  <c r="B70" i="1"/>
  <c r="B67" i="1"/>
  <c r="B62" i="1"/>
  <c r="B58" i="1"/>
  <c r="B55" i="1"/>
  <c r="B50" i="1"/>
  <c r="B47" i="1"/>
  <c r="B44" i="1"/>
  <c r="B41" i="1"/>
  <c r="B29" i="1"/>
  <c r="B26" i="1"/>
  <c r="B22" i="1"/>
  <c r="B19" i="1"/>
  <c r="B12" i="1"/>
  <c r="E67" i="3" l="1"/>
  <c r="D68" i="3"/>
  <c r="E68" i="3" s="1"/>
  <c r="G68" i="3"/>
  <c r="H67" i="3"/>
  <c r="C68" i="3"/>
  <c r="B61" i="1"/>
  <c r="B25" i="1"/>
  <c r="B11" i="1"/>
  <c r="G22" i="1"/>
  <c r="H21" i="1"/>
  <c r="H20" i="1"/>
  <c r="H18" i="1"/>
  <c r="H17" i="1"/>
  <c r="H16" i="1"/>
  <c r="H14" i="1"/>
  <c r="H72" i="1"/>
  <c r="H69" i="1"/>
  <c r="G67" i="1"/>
  <c r="H67" i="1" s="1"/>
  <c r="I67" i="1" s="1"/>
  <c r="H66" i="1"/>
  <c r="H65" i="1"/>
  <c r="H64" i="1"/>
  <c r="H63" i="1"/>
  <c r="H57" i="1"/>
  <c r="H56" i="1"/>
  <c r="H53" i="1"/>
  <c r="H49" i="1"/>
  <c r="H48" i="1"/>
  <c r="H46" i="1"/>
  <c r="G44" i="1"/>
  <c r="H44" i="1" s="1"/>
  <c r="I44" i="1" s="1"/>
  <c r="H43" i="1"/>
  <c r="H42" i="1"/>
  <c r="H40" i="1"/>
  <c r="H39" i="1"/>
  <c r="H38" i="1"/>
  <c r="H37" i="1"/>
  <c r="H35" i="1"/>
  <c r="H34" i="1"/>
  <c r="H33" i="1"/>
  <c r="H32" i="1"/>
  <c r="H30" i="1"/>
  <c r="H52" i="1"/>
  <c r="E72" i="1"/>
  <c r="E71" i="1"/>
  <c r="E69" i="1"/>
  <c r="E68" i="1"/>
  <c r="E66" i="1"/>
  <c r="E65" i="1"/>
  <c r="E64" i="1"/>
  <c r="E63" i="1"/>
  <c r="E60" i="1"/>
  <c r="E59" i="1"/>
  <c r="E57" i="1"/>
  <c r="E56" i="1"/>
  <c r="E54" i="1"/>
  <c r="E53" i="1"/>
  <c r="E52" i="1"/>
  <c r="E51" i="1"/>
  <c r="E49" i="1"/>
  <c r="E48" i="1"/>
  <c r="E46" i="1"/>
  <c r="E45" i="1"/>
  <c r="E43" i="1"/>
  <c r="E42" i="1"/>
  <c r="E40" i="1"/>
  <c r="E39" i="1"/>
  <c r="E38" i="1"/>
  <c r="E37" i="1"/>
  <c r="E35" i="1"/>
  <c r="E34" i="1"/>
  <c r="E33" i="1"/>
  <c r="E32" i="1"/>
  <c r="E31" i="1"/>
  <c r="E30" i="1"/>
  <c r="E28" i="1"/>
  <c r="E27" i="1"/>
  <c r="E24" i="1"/>
  <c r="E23" i="1"/>
  <c r="E21" i="1"/>
  <c r="E20" i="1"/>
  <c r="E18" i="1"/>
  <c r="E17" i="1"/>
  <c r="E16" i="1"/>
  <c r="E15" i="1"/>
  <c r="E14" i="1"/>
  <c r="H59" i="1"/>
  <c r="H68" i="3" l="1"/>
  <c r="G69" i="3"/>
  <c r="H22" i="1"/>
  <c r="I22" i="1" s="1"/>
  <c r="H23" i="1"/>
  <c r="G58" i="1"/>
  <c r="H58" i="1" s="1"/>
  <c r="I58" i="1" s="1"/>
  <c r="H68" i="1"/>
  <c r="H70" i="1"/>
  <c r="I70" i="1" s="1"/>
  <c r="B73" i="1"/>
  <c r="H45" i="1"/>
  <c r="H71" i="1"/>
  <c r="G29" i="1"/>
  <c r="H29" i="1" s="1"/>
  <c r="I29" i="1" s="1"/>
  <c r="G50" i="1"/>
  <c r="H50" i="1" s="1"/>
  <c r="I50" i="1" s="1"/>
  <c r="G62" i="1"/>
  <c r="H31" i="1"/>
  <c r="G26" i="1"/>
  <c r="H26" i="1" s="1"/>
  <c r="I26" i="1" s="1"/>
  <c r="G41" i="1"/>
  <c r="H41" i="1" s="1"/>
  <c r="I41" i="1" s="1"/>
  <c r="H51" i="1"/>
  <c r="H60" i="1"/>
  <c r="H27" i="1"/>
  <c r="G36" i="1"/>
  <c r="H36" i="1" s="1"/>
  <c r="I36" i="1" s="1"/>
  <c r="G55" i="1"/>
  <c r="H55" i="1" s="1"/>
  <c r="I55" i="1" s="1"/>
  <c r="G19" i="1"/>
  <c r="H19" i="1" s="1"/>
  <c r="I19" i="1" s="1"/>
  <c r="G47" i="1"/>
  <c r="H47" i="1" s="1"/>
  <c r="I47" i="1" s="1"/>
  <c r="H28" i="1"/>
  <c r="H54" i="1"/>
  <c r="H15" i="1"/>
  <c r="H24" i="1"/>
  <c r="E13" i="1"/>
  <c r="H13" i="1"/>
  <c r="G12" i="1"/>
  <c r="H12" i="1" s="1"/>
  <c r="E22" i="1"/>
  <c r="F22" i="1" s="1"/>
  <c r="D70" i="1"/>
  <c r="E70" i="1" s="1"/>
  <c r="C70" i="1"/>
  <c r="D67" i="1"/>
  <c r="E67" i="1" s="1"/>
  <c r="C67" i="1"/>
  <c r="D62" i="1"/>
  <c r="C62" i="1"/>
  <c r="D58" i="1"/>
  <c r="E58" i="1" s="1"/>
  <c r="F58" i="1" s="1"/>
  <c r="D55" i="1"/>
  <c r="E55" i="1" s="1"/>
  <c r="F55" i="1" s="1"/>
  <c r="C58" i="1"/>
  <c r="C55" i="1"/>
  <c r="D50" i="1"/>
  <c r="E50" i="1" s="1"/>
  <c r="F50" i="1" s="1"/>
  <c r="C50" i="1"/>
  <c r="D47" i="1"/>
  <c r="E47" i="1" s="1"/>
  <c r="F47" i="1" s="1"/>
  <c r="C47" i="1"/>
  <c r="D44" i="1"/>
  <c r="E44" i="1" s="1"/>
  <c r="F44" i="1" s="1"/>
  <c r="C44" i="1"/>
  <c r="D41" i="1"/>
  <c r="E41" i="1" s="1"/>
  <c r="F41" i="1" s="1"/>
  <c r="C41" i="1"/>
  <c r="D36" i="1"/>
  <c r="C36" i="1"/>
  <c r="D29" i="1"/>
  <c r="E29" i="1" s="1"/>
  <c r="F29" i="1" s="1"/>
  <c r="C29" i="1"/>
  <c r="E26" i="1"/>
  <c r="F26" i="1" s="1"/>
  <c r="C26" i="1"/>
  <c r="D19" i="1"/>
  <c r="D12" i="1"/>
  <c r="E12" i="1" s="1"/>
  <c r="C22" i="1"/>
  <c r="C19" i="1"/>
  <c r="C12" i="1"/>
  <c r="E36" i="1" l="1"/>
  <c r="F36" i="1" s="1"/>
  <c r="D25" i="1"/>
  <c r="E25" i="1" s="1"/>
  <c r="F25" i="1" s="1"/>
  <c r="E19" i="1"/>
  <c r="F19" i="1" s="1"/>
  <c r="D11" i="1"/>
  <c r="E11" i="1" s="1"/>
  <c r="F11" i="1" s="1"/>
  <c r="F12" i="1"/>
  <c r="I12" i="1"/>
  <c r="F67" i="1"/>
  <c r="F70" i="1"/>
  <c r="C61" i="1"/>
  <c r="G61" i="1"/>
  <c r="H61" i="1" s="1"/>
  <c r="I61" i="1" s="1"/>
  <c r="H62" i="1"/>
  <c r="I62" i="1" s="1"/>
  <c r="G25" i="1"/>
  <c r="H25" i="1" s="1"/>
  <c r="I25" i="1" s="1"/>
  <c r="C25" i="1"/>
  <c r="D61" i="1"/>
  <c r="E61" i="1" s="1"/>
  <c r="F61" i="1" s="1"/>
  <c r="E62" i="1"/>
  <c r="F62" i="1" s="1"/>
  <c r="G11" i="1"/>
  <c r="I11" i="1" s="1"/>
  <c r="C11" i="1"/>
  <c r="I75" i="1" l="1"/>
  <c r="F75" i="1"/>
  <c r="C73" i="1"/>
  <c r="C74" i="1" s="1"/>
  <c r="D73" i="1"/>
  <c r="G73" i="1"/>
  <c r="D75" i="1" l="1"/>
  <c r="D74" i="1"/>
  <c r="E74" i="1" s="1"/>
  <c r="H73" i="1"/>
  <c r="G74" i="1"/>
  <c r="E73" i="1"/>
  <c r="H74" i="1" l="1"/>
  <c r="G75" i="1"/>
</calcChain>
</file>

<file path=xl/sharedStrings.xml><?xml version="1.0" encoding="utf-8"?>
<sst xmlns="http://schemas.openxmlformats.org/spreadsheetml/2006/main" count="181" uniqueCount="99">
  <si>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</si>
  <si>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</si>
  <si>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</si>
  <si>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</si>
  <si>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</si>
  <si>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</si>
  <si>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</si>
  <si>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</si>
  <si>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</si>
  <si>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</si>
  <si>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</si>
  <si>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</si>
  <si>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</si>
  <si>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</si>
  <si>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</si>
  <si>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</si>
  <si>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</si>
  <si>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</si>
  <si>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</si>
  <si>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</si>
  <si>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</si>
  <si>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</si>
  <si>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</si>
  <si>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</si>
  <si>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</si>
  <si>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</si>
  <si>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</si>
  <si>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</si>
  <si>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</si>
  <si>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</si>
  <si>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</si>
  <si>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</si>
  <si>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</si>
  <si>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</si>
  <si>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</si>
  <si>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</si>
  <si>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</si>
  <si>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</si>
  <si>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</si>
  <si>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</si>
  <si>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</si>
  <si>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</si>
  <si>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</si>
  <si>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</si>
  <si>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</si>
  <si>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</si>
  <si>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</si>
  <si>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</si>
  <si>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</si>
  <si>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</si>
  <si>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</si>
  <si>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</si>
  <si>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</si>
  <si>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</si>
  <si>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</si>
  <si>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</si>
  <si>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</si>
  <si>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</si>
  <si>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</si>
  <si>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</si>
  <si>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</si>
  <si>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</si>
  <si>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</si>
  <si>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</si>
  <si>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</si>
  <si>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</si>
  <si>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</si>
  <si>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</si>
  <si>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</si>
  <si>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</si>
  <si>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</si>
  <si>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</si>
  <si>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</si>
  <si>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</si>
  <si>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</si>
  <si>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</si>
  <si>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</si>
  <si>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</si>
  <si>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</si>
  <si>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</si>
  <si>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</si>
  <si>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Cấp trình độ giảng dạy: Trung cấp và Cao đẳng</t>
  </si>
  <si>
    <t>TRƯỜNG CAO ĐẲNG LÝ TỰ TRỌNG TP. HỒ CHÍ MINH</t>
  </si>
  <si>
    <t>KHOA KHOA HỌC CƠ BẢN</t>
  </si>
  <si>
    <t xml:space="preserve">         Họ và tên: ĐINH TRẦN PHƯƠNG THẢO</t>
  </si>
  <si>
    <t xml:space="preserve">         Khoa, tổ bộ môn: Khoa Khoa học Cơ bản; Bộ môn Anh văn</t>
  </si>
  <si>
    <t>Bằng Đại học chuyên ngành</t>
  </si>
  <si>
    <t>CEFR: C1
Chứng chỉ Tiếng Hoa HSK Level 3</t>
  </si>
  <si>
    <t>Chứng chỉ A Tin học</t>
  </si>
  <si>
    <t xml:space="preserve">Đang theo học Sau Đại học Chuyên ngành </t>
  </si>
  <si>
    <t>Bảng điểm Cao học có môn Nghiên cứu khoa học</t>
  </si>
  <si>
    <t>CỘNG HÒA XÃ HỘI CHỦ NGHĨA VIỆT NAM</t>
  </si>
  <si>
    <t>Độc lập - Tự do - Hạnh phúc</t>
  </si>
  <si>
    <t xml:space="preserve">         Họ và tên: </t>
  </si>
  <si>
    <t>ĐINH TRẦN PHƯƠNG THẢO</t>
  </si>
  <si>
    <t xml:space="preserve">         Khoa, tổ bộ môn: </t>
  </si>
  <si>
    <t>Khoa Khoa học Cơ bản; Bộ môn Anh văn</t>
  </si>
  <si>
    <t xml:space="preserve">         Cấp trình độ giảng dạy: </t>
  </si>
  <si>
    <t>Trung cấp và 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</si>
</sst>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b/>
      <sz val="11"/>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6" fillId="0" borderId="0" xfId="0" applyFont="1"/>
    <xf numFmtId="0" fontId="2" fillId="2" borderId="9" xfId="0" applyFont="1" applyFill="1" applyBorder="1" applyAlignment="1">
      <alignment horizontal="center" vertical="center" wrapText="1"/>
    </xf>
    <xf numFmtId="0" fontId="1" fillId="0"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2" fillId="0" borderId="0" xfId="0" applyFont="1" applyAlignment="1">
      <alignment horizontal="center"/>
    </xf>
    <xf numFmtId="0" fontId="17" fillId="0" borderId="0" xfId="0" applyFont="1" applyAlignment="1">
      <alignment horizontal="left" vertical="center"/>
    </xf>
    <xf numFmtId="0" fontId="21" fillId="0" borderId="0" xfId="0" applyFont="1" applyAlignment="1">
      <alignment horizontal="left" vertical="center"/>
    </xf>
    <xf numFmtId="0" fontId="21"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9" fillId="0" borderId="0" xfId="0" applyFont="1" applyAlignment="1">
      <alignment horizontal="center" vertical="center"/>
    </xf>
    <xf numFmtId="10" fontId="1" fillId="5" borderId="1" xfId="0" applyNumberFormat="1" applyFont="1" applyFill="1" applyBorder="1" applyAlignment="1">
      <alignment horizontal="justify" vertical="center" wrapText="1"/>
    </xf>
    <xf numFmtId="10" fontId="2" fillId="6" borderId="1" xfId="0" applyNumberFormat="1" applyFont="1" applyFill="1" applyBorder="1" applyAlignment="1">
      <alignment horizontal="justify" vertical="center" wrapText="1"/>
    </xf>
    <xf numFmtId="0" fontId="8" fillId="0" borderId="0" xfId="0" applyFont="1" applyAlignment="1">
      <alignment vertical="center"/>
    </xf>
    <xf numFmtId="0" fontId="8" fillId="0" borderId="8" xfId="0" applyFont="1" applyBorder="1" applyAlignment="1">
      <alignmen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1304925</xdr:colOff>
      <xdr:row>2</xdr:row>
      <xdr:rowOff>9525</xdr:rowOff>
    </xdr:from>
    <xdr:to>
      <xdr:col>2</xdr:col>
      <xdr:colOff>0</xdr:colOff>
      <xdr:row>2</xdr:row>
      <xdr:rowOff>12800</xdr:rowOff>
    </xdr:to>
    <xdr:cxnSp macro="">
      <xdr:nvCxnSpPr>
        <xdr:cNvPr id="18" name="Straight Connector 17"/>
        <xdr:cNvCxnSpPr/>
      </xdr:nvCxnSpPr>
      <xdr:spPr>
        <a:xfrm>
          <a:off x="1304925" y="409575"/>
          <a:ext cx="914400" cy="3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104775</xdr:colOff>
      <xdr:row>2</xdr:row>
      <xdr:rowOff>19050</xdr:rowOff>
    </xdr:from>
    <xdr:to>
      <xdr:col>8</xdr:col>
      <xdr:colOff>1000125</xdr:colOff>
      <xdr:row>2</xdr:row>
      <xdr:rowOff>19050</xdr:rowOff>
    </xdr:to>
    <xdr:cxnSp macro="">
      <xdr:nvCxnSpPr>
        <xdr:cNvPr id="10" name="Straight Connector 9"/>
        <xdr:cNvCxnSpPr/>
      </xdr:nvCxnSpPr>
      <xdr:spPr>
        <a:xfrm flipV="1">
          <a:off x="5962650" y="419100"/>
          <a:ext cx="17716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1304925</xdr:colOff>
      <xdr:row>2</xdr:row>
      <xdr:rowOff>9525</xdr:rowOff>
    </xdr:from>
    <xdr:to>
      <xdr:col>2</xdr:col>
      <xdr:colOff>0</xdr:colOff>
      <xdr:row>2</xdr:row>
      <xdr:rowOff>12800</xdr:rowOff>
    </xdr:to>
    <xdr:cxnSp macro="">
      <xdr:nvCxnSpPr>
        <xdr:cNvPr id="2" name="Straight Connector 1"/>
        <xdr:cNvCxnSpPr/>
      </xdr:nvCxnSpPr>
      <xdr:spPr>
        <a:xfrm>
          <a:off x="1304925" y="409575"/>
          <a:ext cx="914400" cy="3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104775</xdr:colOff>
      <xdr:row>2</xdr:row>
      <xdr:rowOff>19050</xdr:rowOff>
    </xdr:from>
    <xdr:to>
      <xdr:col>8</xdr:col>
      <xdr:colOff>1000125</xdr:colOff>
      <xdr:row>2</xdr:row>
      <xdr:rowOff>19050</xdr:rowOff>
    </xdr:to>
    <xdr:cxnSp macro="">
      <xdr:nvCxnSpPr>
        <xdr:cNvPr id="3" name="Straight Connector 2"/>
        <xdr:cNvCxnSpPr/>
      </xdr:nvCxnSpPr>
      <xdr:spPr>
        <a:xfrm flipV="1">
          <a:off x="5962650" y="419100"/>
          <a:ext cx="17716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4"/>
  <sheetViews>
    <sheetView topLeftCell="A21" zoomScaleNormal="100" workbookViewId="0">
      <selection activeCell="E17" sqref="E17"/>
    </sheetView>
  </sheetViews>
  <sheetFormatPr defaultRowHeight="15.75" x14ac:dyDescent="0.25"/>
  <cols>
    <col min="1" max="1" width="25.85546875" customWidth="1"/>
    <col min="2" max="2" width="7.42578125" customWidth="1"/>
    <col min="3" max="3" width="7.42578125" hidden="1" customWidth="1"/>
    <col min="4" max="4" width="8" style="16" customWidth="1"/>
    <col min="5" max="5" width="13.140625" style="16" customWidth="1"/>
    <col min="6" max="6" width="24.85546875" customWidth="1"/>
    <col min="7" max="7" width="8.5703125" customWidth="1"/>
    <col min="8" max="8" width="13.140625" customWidth="1"/>
    <col min="9" max="9" width="24.140625" style="45" customWidth="1"/>
  </cols>
  <sheetData>
    <row r="1" spans="1:12" ht="15.75" customHeight="1" x14ac:dyDescent="0.25">
      <c r="A1" s="53" t="s">
        <v>82</v>
      </c>
      <c r="G1" s="61" t="s">
        <v>91</v>
      </c>
      <c r="H1" s="61"/>
      <c r="I1" s="61"/>
    </row>
    <row r="2" spans="1:12" ht="15.75" customHeight="1" x14ac:dyDescent="0.25">
      <c r="A2" s="61" t="s">
        <v>83</v>
      </c>
      <c r="B2" s="61"/>
      <c r="C2" s="61"/>
      <c r="D2" s="61"/>
      <c r="E2" s="61"/>
      <c r="G2" s="61" t="s">
        <v>92</v>
      </c>
      <c r="H2" s="61"/>
      <c r="I2" s="61"/>
    </row>
    <row r="4" spans="1:12" ht="18.75" x14ac:dyDescent="0.25">
      <c r="A4" s="73" t="s">
        <v>60</v>
      </c>
      <c r="B4" s="73"/>
      <c r="C4" s="73"/>
      <c r="D4" s="73"/>
      <c r="E4" s="73"/>
      <c r="F4" s="73"/>
      <c r="G4" s="73"/>
      <c r="H4" s="73"/>
      <c r="I4" s="73"/>
    </row>
    <row r="5" spans="1:12" ht="18.75" x14ac:dyDescent="0.25">
      <c r="A5" s="73" t="s">
        <v>61</v>
      </c>
      <c r="B5" s="73"/>
      <c r="C5" s="73"/>
      <c r="D5" s="73"/>
      <c r="E5" s="73"/>
      <c r="F5" s="73"/>
      <c r="G5" s="73"/>
      <c r="H5" s="73"/>
      <c r="I5" s="73"/>
    </row>
    <row r="6" spans="1:12" ht="16.5" x14ac:dyDescent="0.25">
      <c r="A6" s="76" t="s">
        <v>93</v>
      </c>
      <c r="B6" s="76" t="s">
        <v>94</v>
      </c>
      <c r="C6" s="76"/>
      <c r="D6" s="76"/>
      <c r="E6" s="76"/>
      <c r="F6" s="76"/>
      <c r="G6" s="76"/>
      <c r="H6" s="76"/>
      <c r="I6" s="76"/>
    </row>
    <row r="7" spans="1:12" ht="16.5" x14ac:dyDescent="0.25">
      <c r="A7" s="76" t="s">
        <v>95</v>
      </c>
      <c r="B7" s="76" t="s">
        <v>96</v>
      </c>
      <c r="C7" s="76"/>
      <c r="D7" s="76"/>
      <c r="E7" s="76"/>
      <c r="F7" s="76"/>
      <c r="G7" s="76"/>
      <c r="H7" s="76"/>
      <c r="I7" s="76"/>
    </row>
    <row r="8" spans="1:12" ht="17.25" thickBot="1" x14ac:dyDescent="0.3">
      <c r="A8" s="77" t="s">
        <v>97</v>
      </c>
      <c r="B8" s="77"/>
      <c r="C8" s="77"/>
      <c r="D8" s="77" t="s">
        <v>98</v>
      </c>
      <c r="E8" s="77"/>
      <c r="F8" s="77"/>
      <c r="G8" s="77"/>
      <c r="H8" s="77"/>
      <c r="I8" s="77"/>
    </row>
    <row r="9" spans="1:12" ht="17.45" customHeight="1" thickBot="1" x14ac:dyDescent="0.3">
      <c r="A9" s="69" t="s">
        <v>0</v>
      </c>
      <c r="B9" s="69" t="s">
        <v>1</v>
      </c>
      <c r="C9" s="69" t="s">
        <v>1</v>
      </c>
      <c r="D9" s="58" t="s">
        <v>2</v>
      </c>
      <c r="E9" s="59"/>
      <c r="F9" s="60"/>
      <c r="G9" s="58" t="s">
        <v>3</v>
      </c>
      <c r="H9" s="59"/>
      <c r="I9" s="60"/>
      <c r="L9" s="17"/>
    </row>
    <row r="10" spans="1:12" ht="142.5" thickBot="1" x14ac:dyDescent="0.3">
      <c r="A10" s="70"/>
      <c r="B10" s="70"/>
      <c r="C10" s="70"/>
      <c r="D10" s="31" t="s">
        <v>71</v>
      </c>
      <c r="E10" s="31" t="s">
        <v>75</v>
      </c>
      <c r="F10" s="1" t="s">
        <v>77</v>
      </c>
      <c r="G10" s="1" t="s">
        <v>72</v>
      </c>
      <c r="H10" s="2" t="s">
        <v>76</v>
      </c>
      <c r="I10" s="1" t="s">
        <v>78</v>
      </c>
      <c r="L10" s="17"/>
    </row>
    <row r="11" spans="1:12" s="16" customFormat="1" ht="32.25" thickBot="1" x14ac:dyDescent="0.3">
      <c r="A11" s="18" t="s">
        <v>4</v>
      </c>
      <c r="B11" s="19">
        <f>SUM(B12,B19,B22)</f>
        <v>20</v>
      </c>
      <c r="C11" s="19">
        <f>SUM(C12,C19,C22)</f>
        <v>20</v>
      </c>
      <c r="D11" s="19">
        <f>SUM(D12,D22,D19)</f>
        <v>20</v>
      </c>
      <c r="E11" s="20">
        <f>(D11/B11)</f>
        <v>1</v>
      </c>
      <c r="F11" s="36" t="str">
        <f>IF(E11&gt;=0.5,"Đạt","Không đạt")</f>
        <v>Đạt</v>
      </c>
      <c r="G11" s="19">
        <f>SUM(G12,G19,G22)</f>
        <v>18</v>
      </c>
      <c r="H11" s="20">
        <f>(G11/B11)</f>
        <v>0.9</v>
      </c>
      <c r="I11" s="36" t="str">
        <f>IF(H11&gt;=0.5,"Đạt","Không đạt")</f>
        <v>Đạt</v>
      </c>
    </row>
    <row r="12" spans="1:12" s="16" customFormat="1" ht="32.25" thickBot="1" x14ac:dyDescent="0.3">
      <c r="A12" s="21" t="s">
        <v>5</v>
      </c>
      <c r="B12" s="22">
        <f>SUM(B13:B18)</f>
        <v>12</v>
      </c>
      <c r="C12" s="22">
        <f>SUM(C13:C18)</f>
        <v>12</v>
      </c>
      <c r="D12" s="22">
        <f>SUM(D13:D18)</f>
        <v>12</v>
      </c>
      <c r="E12" s="23">
        <f>(D12/B12)</f>
        <v>1</v>
      </c>
      <c r="F12" s="22" t="str">
        <f>IF(E12&gt;=0.5,"Đạt"," Không đạt")</f>
        <v>Đạt</v>
      </c>
      <c r="G12" s="22">
        <f>SUM(G13:G18)</f>
        <v>10</v>
      </c>
      <c r="H12" s="24">
        <f t="shared" ref="H11:H42" si="0">(G12/B12)</f>
        <v>0.83333333333333337</v>
      </c>
      <c r="I12" s="22" t="str">
        <f>IF(H12&gt;=0.5,"Đạt","Không đạt")</f>
        <v>Đạt</v>
      </c>
    </row>
    <row r="13" spans="1:12" ht="172.5" thickBot="1" x14ac:dyDescent="0.3">
      <c r="A13" s="4" t="s">
        <v>6</v>
      </c>
      <c r="B13" s="38">
        <v>2</v>
      </c>
      <c r="C13" s="3">
        <v>2</v>
      </c>
      <c r="D13" s="32">
        <v>2</v>
      </c>
      <c r="E13" s="40">
        <f>(D13/B13)</f>
        <v>1</v>
      </c>
      <c r="F13" s="46" t="s">
        <v>86</v>
      </c>
      <c r="G13" s="32">
        <v>2</v>
      </c>
      <c r="H13" s="15">
        <f t="shared" si="0"/>
        <v>1</v>
      </c>
      <c r="I13" s="46" t="s">
        <v>86</v>
      </c>
    </row>
    <row r="14" spans="1:12" ht="24.75" thickBot="1" x14ac:dyDescent="0.3">
      <c r="A14" s="6" t="s">
        <v>7</v>
      </c>
      <c r="B14" s="38">
        <v>2</v>
      </c>
      <c r="C14" s="3">
        <v>2</v>
      </c>
      <c r="D14" s="3">
        <v>2</v>
      </c>
      <c r="E14" s="40">
        <f t="shared" ref="E14:E18" si="1">(D14/B14)</f>
        <v>1</v>
      </c>
      <c r="F14" s="46"/>
      <c r="G14" s="32">
        <v>2</v>
      </c>
      <c r="H14" s="15">
        <f t="shared" si="0"/>
        <v>1</v>
      </c>
      <c r="I14" s="49"/>
    </row>
    <row r="15" spans="1:12" ht="24.75" thickBot="1" x14ac:dyDescent="0.3">
      <c r="A15" s="6" t="s">
        <v>8</v>
      </c>
      <c r="B15" s="38">
        <v>2</v>
      </c>
      <c r="C15" s="3">
        <v>2</v>
      </c>
      <c r="D15" s="3">
        <v>2</v>
      </c>
      <c r="E15" s="40">
        <f t="shared" si="1"/>
        <v>1</v>
      </c>
      <c r="F15" s="46"/>
      <c r="G15" s="32">
        <v>2</v>
      </c>
      <c r="H15" s="15">
        <f t="shared" si="0"/>
        <v>1</v>
      </c>
      <c r="I15" s="49"/>
    </row>
    <row r="16" spans="1:12" ht="60.75" thickBot="1" x14ac:dyDescent="0.3">
      <c r="A16" s="6" t="s">
        <v>9</v>
      </c>
      <c r="B16" s="38">
        <v>2</v>
      </c>
      <c r="C16" s="3">
        <v>2</v>
      </c>
      <c r="D16" s="3">
        <v>2</v>
      </c>
      <c r="E16" s="40">
        <f t="shared" si="1"/>
        <v>1</v>
      </c>
      <c r="F16" s="46"/>
      <c r="G16" s="32">
        <v>2</v>
      </c>
      <c r="H16" s="15">
        <f t="shared" si="0"/>
        <v>1</v>
      </c>
      <c r="I16" s="49"/>
    </row>
    <row r="17" spans="1:9" ht="36.75" thickBot="1" x14ac:dyDescent="0.3">
      <c r="A17" s="6" t="s">
        <v>10</v>
      </c>
      <c r="B17" s="38">
        <v>2</v>
      </c>
      <c r="C17" s="3">
        <v>2</v>
      </c>
      <c r="D17" s="3">
        <v>2</v>
      </c>
      <c r="E17" s="40">
        <f t="shared" si="1"/>
        <v>1</v>
      </c>
      <c r="F17" s="46"/>
      <c r="G17" s="32">
        <v>2</v>
      </c>
      <c r="H17" s="15">
        <f t="shared" si="0"/>
        <v>1</v>
      </c>
      <c r="I17" s="49"/>
    </row>
    <row r="18" spans="1:9" ht="48.75" thickBot="1" x14ac:dyDescent="0.3">
      <c r="A18" s="6" t="s">
        <v>11</v>
      </c>
      <c r="B18" s="38">
        <v>2</v>
      </c>
      <c r="C18" s="3">
        <v>2</v>
      </c>
      <c r="D18" s="3">
        <v>2</v>
      </c>
      <c r="E18" s="40">
        <f t="shared" si="1"/>
        <v>1</v>
      </c>
      <c r="F18" s="46"/>
      <c r="G18" s="32">
        <v>0</v>
      </c>
      <c r="H18" s="15">
        <f t="shared" si="0"/>
        <v>0</v>
      </c>
      <c r="I18" s="49"/>
    </row>
    <row r="19" spans="1:9" s="16" customFormat="1" ht="32.25" thickBot="1" x14ac:dyDescent="0.3">
      <c r="A19" s="21" t="s">
        <v>12</v>
      </c>
      <c r="B19" s="22">
        <f>SUM(B20:B21)</f>
        <v>4</v>
      </c>
      <c r="C19" s="22">
        <f>SUM(C20:C21)</f>
        <v>4</v>
      </c>
      <c r="D19" s="22">
        <f>SUM(D20:D21)</f>
        <v>4</v>
      </c>
      <c r="E19" s="23">
        <f>(D19/B19)</f>
        <v>1</v>
      </c>
      <c r="F19" s="22" t="str">
        <f>IF(E19&gt;=0.5,"Đạt","Không đạt")</f>
        <v>Đạt</v>
      </c>
      <c r="G19" s="22">
        <f>SUM(G20:G21)</f>
        <v>4</v>
      </c>
      <c r="H19" s="24">
        <f t="shared" si="0"/>
        <v>1</v>
      </c>
      <c r="I19" s="41" t="str">
        <f>IF(H19&gt;=0.5,"Đạt","Không đạt")</f>
        <v>Đạt</v>
      </c>
    </row>
    <row r="20" spans="1:9" ht="264.75" thickBot="1" x14ac:dyDescent="0.3">
      <c r="A20" s="6" t="s">
        <v>70</v>
      </c>
      <c r="B20" s="39">
        <v>2</v>
      </c>
      <c r="C20" s="7">
        <v>2</v>
      </c>
      <c r="D20" s="3">
        <v>2</v>
      </c>
      <c r="E20" s="40">
        <f t="shared" ref="E20:E21" si="2">(D20/B20)</f>
        <v>1</v>
      </c>
      <c r="F20" s="50"/>
      <c r="G20" s="32">
        <v>2</v>
      </c>
      <c r="H20" s="15">
        <f t="shared" si="0"/>
        <v>1</v>
      </c>
      <c r="I20" s="51" t="s">
        <v>87</v>
      </c>
    </row>
    <row r="21" spans="1:9" ht="64.5" thickBot="1" x14ac:dyDescent="0.3">
      <c r="A21" s="4" t="s">
        <v>13</v>
      </c>
      <c r="B21" s="38">
        <v>2</v>
      </c>
      <c r="C21" s="3">
        <v>2</v>
      </c>
      <c r="D21" s="54">
        <v>2</v>
      </c>
      <c r="E21" s="40">
        <f t="shared" si="2"/>
        <v>1</v>
      </c>
      <c r="F21" s="46"/>
      <c r="G21" s="32">
        <v>2</v>
      </c>
      <c r="H21" s="15">
        <f t="shared" si="0"/>
        <v>1</v>
      </c>
      <c r="I21" s="49"/>
    </row>
    <row r="22" spans="1:9" s="16" customFormat="1" ht="32.25" thickBot="1" x14ac:dyDescent="0.3">
      <c r="A22" s="21" t="s">
        <v>14</v>
      </c>
      <c r="B22" s="22">
        <f>SUM(B23:B24)</f>
        <v>4</v>
      </c>
      <c r="C22" s="22">
        <f>SUM(C23:C24)</f>
        <v>4</v>
      </c>
      <c r="D22" s="22">
        <f>SUM(D23:D24)</f>
        <v>4</v>
      </c>
      <c r="E22" s="23">
        <f>(D22/B22)</f>
        <v>1</v>
      </c>
      <c r="F22" s="22" t="str">
        <f>IF(E22&gt;=0.5,"Đạt","Không đạt")</f>
        <v>Đạt</v>
      </c>
      <c r="G22" s="22">
        <f>SUM(G23:G24)</f>
        <v>4</v>
      </c>
      <c r="H22" s="24">
        <f t="shared" si="0"/>
        <v>1</v>
      </c>
      <c r="I22" s="42" t="str">
        <f>IF(H22&gt;=0.5,"Đạt","Không đạt")</f>
        <v>Đạt</v>
      </c>
    </row>
    <row r="23" spans="1:9" ht="96.75" thickBot="1" x14ac:dyDescent="0.3">
      <c r="A23" s="6" t="s">
        <v>15</v>
      </c>
      <c r="B23" s="38">
        <v>2</v>
      </c>
      <c r="C23" s="3">
        <v>2</v>
      </c>
      <c r="D23" s="3">
        <v>2</v>
      </c>
      <c r="E23" s="40">
        <f t="shared" ref="E23:E24" si="3">(D23/B23)</f>
        <v>1</v>
      </c>
      <c r="F23" s="46"/>
      <c r="G23" s="32">
        <v>2</v>
      </c>
      <c r="H23" s="15">
        <f t="shared" si="0"/>
        <v>1</v>
      </c>
      <c r="I23" s="49" t="s">
        <v>88</v>
      </c>
    </row>
    <row r="24" spans="1:9" ht="40.5" thickBot="1" x14ac:dyDescent="0.3">
      <c r="A24" s="4" t="s">
        <v>16</v>
      </c>
      <c r="B24" s="38">
        <v>2</v>
      </c>
      <c r="C24" s="3">
        <v>2</v>
      </c>
      <c r="D24" s="3">
        <v>2</v>
      </c>
      <c r="E24" s="40">
        <f t="shared" si="3"/>
        <v>1</v>
      </c>
      <c r="F24" s="46"/>
      <c r="G24" s="32">
        <v>2</v>
      </c>
      <c r="H24" s="15">
        <f t="shared" si="0"/>
        <v>1</v>
      </c>
      <c r="I24" s="49"/>
    </row>
    <row r="25" spans="1:9" s="16" customFormat="1" ht="32.25" thickBot="1" x14ac:dyDescent="0.3">
      <c r="A25" s="18" t="s">
        <v>17</v>
      </c>
      <c r="B25" s="19">
        <f>SUM(B26,B29,B36,B41,B44,B47,B50,B55,B58)</f>
        <v>52</v>
      </c>
      <c r="C25" s="19">
        <f>SUM(C26,C29,C36,C41,C44,C47,C50,C55,C58)</f>
        <v>52</v>
      </c>
      <c r="D25" s="3">
        <f>SUM(D26,D29,D36,D41,D44,D47,D50,D55,D58)</f>
        <v>46</v>
      </c>
      <c r="E25" s="20">
        <f>(D25/B25)</f>
        <v>0.88461538461538458</v>
      </c>
      <c r="F25" s="36" t="str">
        <f>IF(E25&gt;=0.5,"Đạt","Không đạt")</f>
        <v>Đạt</v>
      </c>
      <c r="G25" s="19">
        <f>SUM(G26,G29,G36,G41,G44,G47,G50,G55,G58)</f>
        <v>38</v>
      </c>
      <c r="H25" s="20">
        <f t="shared" si="0"/>
        <v>0.73076923076923073</v>
      </c>
      <c r="I25" s="43" t="str">
        <f>IF(H25&gt;=0.5,"Đạt","Không đạt")</f>
        <v>Đạt</v>
      </c>
    </row>
    <row r="26" spans="1:9" s="16" customFormat="1" ht="48" thickBot="1" x14ac:dyDescent="0.3">
      <c r="A26" s="21" t="s">
        <v>18</v>
      </c>
      <c r="B26" s="22">
        <f>SUM(B27:B28)</f>
        <v>4</v>
      </c>
      <c r="C26" s="22">
        <f>SUM(C27:C28)</f>
        <v>4</v>
      </c>
      <c r="D26" s="22">
        <f>SUM(D27:D28)</f>
        <v>4</v>
      </c>
      <c r="E26" s="23">
        <f>(D26/B26)</f>
        <v>1</v>
      </c>
      <c r="F26" s="22" t="str">
        <f>IF(E26&gt;=0.5,"Đạt","Không đạt")</f>
        <v>Đạt</v>
      </c>
      <c r="G26" s="22">
        <f>SUM(G27:G28)</f>
        <v>4</v>
      </c>
      <c r="H26" s="24">
        <f t="shared" si="0"/>
        <v>1</v>
      </c>
      <c r="I26" s="44" t="str">
        <f>IF(H26&gt;=0.5,"Đạt","Không đạt")</f>
        <v>Đạt</v>
      </c>
    </row>
    <row r="27" spans="1:9" ht="108.75" thickBot="1" x14ac:dyDescent="0.3">
      <c r="A27" s="6" t="s">
        <v>19</v>
      </c>
      <c r="B27" s="38">
        <v>2</v>
      </c>
      <c r="C27" s="3">
        <v>2</v>
      </c>
      <c r="D27" s="3">
        <v>2</v>
      </c>
      <c r="E27" s="40">
        <f t="shared" ref="E27:E28" si="4">(D27/B27)</f>
        <v>1</v>
      </c>
      <c r="F27" s="48"/>
      <c r="G27" s="32">
        <v>2</v>
      </c>
      <c r="H27" s="15">
        <f t="shared" si="0"/>
        <v>1</v>
      </c>
      <c r="I27" s="47"/>
    </row>
    <row r="28" spans="1:9" ht="24.75" thickBot="1" x14ac:dyDescent="0.3">
      <c r="A28" s="6" t="s">
        <v>20</v>
      </c>
      <c r="B28" s="38">
        <v>2</v>
      </c>
      <c r="C28" s="3">
        <v>2</v>
      </c>
      <c r="D28" s="32">
        <v>2</v>
      </c>
      <c r="E28" s="40">
        <f t="shared" si="4"/>
        <v>1</v>
      </c>
      <c r="F28" s="3"/>
      <c r="G28" s="32">
        <v>2</v>
      </c>
      <c r="H28" s="15">
        <f t="shared" si="0"/>
        <v>1</v>
      </c>
      <c r="I28" s="47"/>
    </row>
    <row r="29" spans="1:9" s="16" customFormat="1" ht="32.25" thickBot="1" x14ac:dyDescent="0.3">
      <c r="A29" s="21" t="s">
        <v>21</v>
      </c>
      <c r="B29" s="22">
        <f>SUM(B30:B35)</f>
        <v>12</v>
      </c>
      <c r="C29" s="22">
        <f>SUM(C30:C35)</f>
        <v>12</v>
      </c>
      <c r="D29" s="22">
        <f>SUM(D30:D35)</f>
        <v>12</v>
      </c>
      <c r="E29" s="23">
        <f>(D29/B29)</f>
        <v>1</v>
      </c>
      <c r="F29" s="22" t="str">
        <f>IF(E29&gt;=0.5,"Đạt","Không đạt")</f>
        <v>Đạt</v>
      </c>
      <c r="G29" s="22">
        <f>SUM(G30:G35)</f>
        <v>6</v>
      </c>
      <c r="H29" s="24">
        <f t="shared" si="0"/>
        <v>0.5</v>
      </c>
      <c r="I29" s="44" t="str">
        <f>IF(H29&gt;=0.5,"Đạt","Không đạt")</f>
        <v>Đạt</v>
      </c>
    </row>
    <row r="30" spans="1:9" ht="51.75" thickBot="1" x14ac:dyDescent="0.3">
      <c r="A30" s="8" t="s">
        <v>22</v>
      </c>
      <c r="B30" s="38">
        <v>2</v>
      </c>
      <c r="C30" s="3">
        <v>2</v>
      </c>
      <c r="D30" s="32">
        <v>2</v>
      </c>
      <c r="E30" s="40">
        <f t="shared" ref="E30:E35" si="5">(D30/B30)</f>
        <v>1</v>
      </c>
      <c r="F30" s="46"/>
      <c r="G30" s="32">
        <v>2</v>
      </c>
      <c r="H30" s="15">
        <f t="shared" si="0"/>
        <v>1</v>
      </c>
      <c r="I30" s="47"/>
    </row>
    <row r="31" spans="1:9" ht="36.75" thickBot="1" x14ac:dyDescent="0.3">
      <c r="A31" s="6" t="s">
        <v>23</v>
      </c>
      <c r="B31" s="38">
        <v>2</v>
      </c>
      <c r="C31" s="3">
        <v>2</v>
      </c>
      <c r="D31" s="32">
        <v>2</v>
      </c>
      <c r="E31" s="40">
        <f t="shared" si="5"/>
        <v>1</v>
      </c>
      <c r="F31" s="46"/>
      <c r="G31" s="32">
        <v>2</v>
      </c>
      <c r="H31" s="15">
        <f t="shared" si="0"/>
        <v>1</v>
      </c>
      <c r="I31" s="47"/>
    </row>
    <row r="32" spans="1:9" ht="48.75" thickBot="1" x14ac:dyDescent="0.3">
      <c r="A32" s="6" t="s">
        <v>24</v>
      </c>
      <c r="B32" s="38">
        <v>2</v>
      </c>
      <c r="C32" s="3">
        <v>2</v>
      </c>
      <c r="D32" s="32">
        <v>2</v>
      </c>
      <c r="E32" s="40">
        <f t="shared" si="5"/>
        <v>1</v>
      </c>
      <c r="F32" s="46"/>
      <c r="G32" s="32">
        <v>2</v>
      </c>
      <c r="H32" s="15">
        <f t="shared" si="0"/>
        <v>1</v>
      </c>
      <c r="I32" s="47"/>
    </row>
    <row r="33" spans="1:9" ht="36.75" thickBot="1" x14ac:dyDescent="0.3">
      <c r="A33" s="6" t="s">
        <v>25</v>
      </c>
      <c r="B33" s="38">
        <v>2</v>
      </c>
      <c r="C33" s="3">
        <v>2</v>
      </c>
      <c r="D33" s="32">
        <v>2</v>
      </c>
      <c r="E33" s="40">
        <f t="shared" si="5"/>
        <v>1</v>
      </c>
      <c r="F33" s="46"/>
      <c r="G33" s="32">
        <v>0</v>
      </c>
      <c r="H33" s="15">
        <f t="shared" si="0"/>
        <v>0</v>
      </c>
      <c r="I33" s="47"/>
    </row>
    <row r="34" spans="1:9" ht="24.75" thickBot="1" x14ac:dyDescent="0.3">
      <c r="A34" s="6" t="s">
        <v>26</v>
      </c>
      <c r="B34" s="38">
        <v>2</v>
      </c>
      <c r="C34" s="3">
        <v>2</v>
      </c>
      <c r="D34" s="32">
        <v>2</v>
      </c>
      <c r="E34" s="40">
        <f t="shared" si="5"/>
        <v>1</v>
      </c>
      <c r="F34" s="46"/>
      <c r="G34" s="32">
        <v>0</v>
      </c>
      <c r="H34" s="15">
        <f t="shared" si="0"/>
        <v>0</v>
      </c>
      <c r="I34" s="47"/>
    </row>
    <row r="35" spans="1:9" ht="60.75" thickBot="1" x14ac:dyDescent="0.3">
      <c r="A35" s="6" t="s">
        <v>27</v>
      </c>
      <c r="B35" s="38">
        <v>2</v>
      </c>
      <c r="C35" s="3">
        <v>2</v>
      </c>
      <c r="D35" s="32">
        <v>2</v>
      </c>
      <c r="E35" s="40">
        <f t="shared" si="5"/>
        <v>1</v>
      </c>
      <c r="F35" s="46"/>
      <c r="G35" s="32">
        <v>0</v>
      </c>
      <c r="H35" s="15">
        <f t="shared" si="0"/>
        <v>0</v>
      </c>
      <c r="I35" s="47"/>
    </row>
    <row r="36" spans="1:9" s="16" customFormat="1" ht="32.25" thickBot="1" x14ac:dyDescent="0.3">
      <c r="A36" s="21" t="s">
        <v>28</v>
      </c>
      <c r="B36" s="22">
        <v>8</v>
      </c>
      <c r="C36" s="22">
        <f>SUM(C37:C40)</f>
        <v>8</v>
      </c>
      <c r="D36" s="22">
        <f>SUM(D37:D40)</f>
        <v>8</v>
      </c>
      <c r="E36" s="23">
        <f>(D36/B36)</f>
        <v>1</v>
      </c>
      <c r="F36" s="22" t="str">
        <f>IF(E36&gt;=0.5,"Đạt","Không đạt")</f>
        <v>Đạt</v>
      </c>
      <c r="G36" s="22">
        <f>SUM(G37:G40)</f>
        <v>6</v>
      </c>
      <c r="H36" s="24">
        <f t="shared" si="0"/>
        <v>0.75</v>
      </c>
      <c r="I36" s="44" t="str">
        <f>IF(H36&gt;=0.5,"Đạt","Không đạt")</f>
        <v>Đạt</v>
      </c>
    </row>
    <row r="37" spans="1:9" ht="60.75" thickBot="1" x14ac:dyDescent="0.3">
      <c r="A37" s="6" t="s">
        <v>29</v>
      </c>
      <c r="B37" s="38">
        <v>2</v>
      </c>
      <c r="C37" s="3">
        <v>2</v>
      </c>
      <c r="D37" s="32">
        <v>2</v>
      </c>
      <c r="E37" s="40">
        <f t="shared" ref="E37:E40" si="6">(D37/B37)</f>
        <v>1</v>
      </c>
      <c r="F37" s="46"/>
      <c r="G37" s="32">
        <v>2</v>
      </c>
      <c r="H37" s="15">
        <f t="shared" si="0"/>
        <v>1</v>
      </c>
      <c r="I37" s="47"/>
    </row>
    <row r="38" spans="1:9" ht="24.75" thickBot="1" x14ac:dyDescent="0.3">
      <c r="A38" s="6" t="s">
        <v>30</v>
      </c>
      <c r="B38" s="38">
        <v>2</v>
      </c>
      <c r="C38" s="3">
        <v>2</v>
      </c>
      <c r="D38" s="32">
        <v>2</v>
      </c>
      <c r="E38" s="40">
        <f t="shared" si="6"/>
        <v>1</v>
      </c>
      <c r="F38" s="46"/>
      <c r="G38" s="32">
        <v>2</v>
      </c>
      <c r="H38" s="15">
        <f t="shared" si="0"/>
        <v>1</v>
      </c>
      <c r="I38" s="47"/>
    </row>
    <row r="39" spans="1:9" ht="48.75" thickBot="1" x14ac:dyDescent="0.3">
      <c r="A39" s="6" t="s">
        <v>31</v>
      </c>
      <c r="B39" s="38">
        <v>2</v>
      </c>
      <c r="C39" s="3">
        <v>2</v>
      </c>
      <c r="D39" s="32">
        <v>2</v>
      </c>
      <c r="E39" s="40">
        <f t="shared" si="6"/>
        <v>1</v>
      </c>
      <c r="F39" s="46"/>
      <c r="G39" s="32">
        <v>2</v>
      </c>
      <c r="H39" s="15">
        <f t="shared" si="0"/>
        <v>1</v>
      </c>
      <c r="I39" s="47"/>
    </row>
    <row r="40" spans="1:9" ht="48.75" thickBot="1" x14ac:dyDescent="0.3">
      <c r="A40" s="6" t="s">
        <v>32</v>
      </c>
      <c r="B40" s="38">
        <v>2</v>
      </c>
      <c r="C40" s="3">
        <v>2</v>
      </c>
      <c r="D40" s="32">
        <v>2</v>
      </c>
      <c r="E40" s="40">
        <f t="shared" si="6"/>
        <v>1</v>
      </c>
      <c r="F40" s="46"/>
      <c r="G40" s="32">
        <v>0</v>
      </c>
      <c r="H40" s="15">
        <f t="shared" si="0"/>
        <v>0</v>
      </c>
      <c r="I40" s="47"/>
    </row>
    <row r="41" spans="1:9" s="16" customFormat="1" ht="48" thickBot="1" x14ac:dyDescent="0.3">
      <c r="A41" s="21" t="s">
        <v>66</v>
      </c>
      <c r="B41" s="22">
        <f>SUM(B42:B43)</f>
        <v>4</v>
      </c>
      <c r="C41" s="22">
        <f>SUM(C42:C43)</f>
        <v>4</v>
      </c>
      <c r="D41" s="22">
        <f>SUM(D42:D43)</f>
        <v>4</v>
      </c>
      <c r="E41" s="23">
        <f>(D41/B41)</f>
        <v>1</v>
      </c>
      <c r="F41" s="22" t="str">
        <f>IF(E41&gt;=0.5,"Đạt","Không đạt")</f>
        <v>Đạt</v>
      </c>
      <c r="G41" s="22">
        <f>SUM(G42:G43)</f>
        <v>4</v>
      </c>
      <c r="H41" s="24">
        <f t="shared" si="0"/>
        <v>1</v>
      </c>
      <c r="I41" s="44" t="str">
        <f>IF(H41&gt;=0.5,"Đạt","Không đạt")</f>
        <v>Đạt</v>
      </c>
    </row>
    <row r="42" spans="1:9" ht="60.75" thickBot="1" x14ac:dyDescent="0.3">
      <c r="A42" s="6" t="s">
        <v>33</v>
      </c>
      <c r="B42" s="38">
        <v>2</v>
      </c>
      <c r="C42" s="3">
        <v>2</v>
      </c>
      <c r="D42" s="32">
        <v>2</v>
      </c>
      <c r="E42" s="40">
        <f t="shared" ref="E42:E43" si="7">(D42/B42)</f>
        <v>1</v>
      </c>
      <c r="F42" s="46"/>
      <c r="G42" s="32">
        <v>2</v>
      </c>
      <c r="H42" s="15">
        <f t="shared" si="0"/>
        <v>1</v>
      </c>
      <c r="I42" s="47"/>
    </row>
    <row r="43" spans="1:9" ht="60.75" thickBot="1" x14ac:dyDescent="0.3">
      <c r="A43" s="6" t="s">
        <v>34</v>
      </c>
      <c r="B43" s="38">
        <v>2</v>
      </c>
      <c r="C43" s="3">
        <v>2</v>
      </c>
      <c r="D43" s="32">
        <v>2</v>
      </c>
      <c r="E43" s="40">
        <f t="shared" si="7"/>
        <v>1</v>
      </c>
      <c r="F43" s="46"/>
      <c r="G43" s="32">
        <v>2</v>
      </c>
      <c r="H43" s="15">
        <f t="shared" ref="H43:H74" si="8">(G43/B43)</f>
        <v>1</v>
      </c>
      <c r="I43" s="47"/>
    </row>
    <row r="44" spans="1:9" s="16" customFormat="1" ht="32.25" thickBot="1" x14ac:dyDescent="0.3">
      <c r="A44" s="21" t="s">
        <v>65</v>
      </c>
      <c r="B44" s="22">
        <f>SUM(B45:B46)</f>
        <v>4</v>
      </c>
      <c r="C44" s="22">
        <f>SUM(C45:C46)</f>
        <v>4</v>
      </c>
      <c r="D44" s="22">
        <f>SUM(D45:D46)</f>
        <v>4</v>
      </c>
      <c r="E44" s="23">
        <f>(D44/B44)</f>
        <v>1</v>
      </c>
      <c r="F44" s="22" t="str">
        <f>IF(E44&gt;=0.5,"Đạt","Không đạt")</f>
        <v>Đạt</v>
      </c>
      <c r="G44" s="22">
        <f>SUM(G45:G46)</f>
        <v>4</v>
      </c>
      <c r="H44" s="24">
        <f t="shared" si="8"/>
        <v>1</v>
      </c>
      <c r="I44" s="44" t="str">
        <f>IF(H44&gt;=0.5,"Đạt","Không đạt")</f>
        <v>Đạt</v>
      </c>
    </row>
    <row r="45" spans="1:9" ht="36.75" thickBot="1" x14ac:dyDescent="0.3">
      <c r="A45" s="6" t="s">
        <v>35</v>
      </c>
      <c r="B45" s="38">
        <v>2</v>
      </c>
      <c r="C45" s="3">
        <v>2</v>
      </c>
      <c r="D45" s="32">
        <v>2</v>
      </c>
      <c r="E45" s="40">
        <f t="shared" ref="E45:E46" si="9">(D45/B45)</f>
        <v>1</v>
      </c>
      <c r="F45" s="46"/>
      <c r="G45" s="32">
        <v>2</v>
      </c>
      <c r="H45" s="15">
        <f t="shared" si="8"/>
        <v>1</v>
      </c>
      <c r="I45" s="47"/>
    </row>
    <row r="46" spans="1:9" ht="28.5" thickBot="1" x14ac:dyDescent="0.3">
      <c r="A46" s="4" t="s">
        <v>36</v>
      </c>
      <c r="B46" s="38">
        <v>2</v>
      </c>
      <c r="C46" s="3">
        <v>2</v>
      </c>
      <c r="D46" s="32">
        <v>2</v>
      </c>
      <c r="E46" s="40">
        <f t="shared" si="9"/>
        <v>1</v>
      </c>
      <c r="F46" s="46"/>
      <c r="G46" s="32">
        <v>2</v>
      </c>
      <c r="H46" s="15">
        <f t="shared" si="8"/>
        <v>1</v>
      </c>
      <c r="I46" s="47"/>
    </row>
    <row r="47" spans="1:9" s="16" customFormat="1" ht="48" thickBot="1" x14ac:dyDescent="0.3">
      <c r="A47" s="21" t="s">
        <v>67</v>
      </c>
      <c r="B47" s="22">
        <f>SUM(B48:B49)</f>
        <v>4</v>
      </c>
      <c r="C47" s="22">
        <f>SUM(C48:C49)</f>
        <v>4</v>
      </c>
      <c r="D47" s="22">
        <f>SUM(D48:D49)</f>
        <v>4</v>
      </c>
      <c r="E47" s="23">
        <f>(D47/B47)</f>
        <v>1</v>
      </c>
      <c r="F47" s="22" t="str">
        <f>IF(E47&gt;=0.5,"Đạt","Không đạt")</f>
        <v>Đạt</v>
      </c>
      <c r="G47" s="22">
        <f>SUM(G48:G49)</f>
        <v>4</v>
      </c>
      <c r="H47" s="24">
        <f t="shared" si="8"/>
        <v>1</v>
      </c>
      <c r="I47" s="44" t="str">
        <f>IF(H47&gt;=0.5,"Đạt","Không đạt")</f>
        <v>Đạt</v>
      </c>
    </row>
    <row r="48" spans="1:9" ht="48.75" thickBot="1" x14ac:dyDescent="0.3">
      <c r="A48" s="6" t="s">
        <v>37</v>
      </c>
      <c r="B48" s="38">
        <v>2</v>
      </c>
      <c r="C48" s="3">
        <v>2</v>
      </c>
      <c r="D48" s="32">
        <v>2</v>
      </c>
      <c r="E48" s="40">
        <f t="shared" ref="E48:E49" si="10">(D48/B48)</f>
        <v>1</v>
      </c>
      <c r="F48" s="46"/>
      <c r="G48" s="32">
        <v>2</v>
      </c>
      <c r="H48" s="15">
        <f t="shared" si="8"/>
        <v>1</v>
      </c>
      <c r="I48" s="47"/>
    </row>
    <row r="49" spans="1:9" ht="60.75" thickBot="1" x14ac:dyDescent="0.3">
      <c r="A49" s="6" t="s">
        <v>38</v>
      </c>
      <c r="B49" s="38">
        <v>2</v>
      </c>
      <c r="C49" s="3">
        <v>2</v>
      </c>
      <c r="D49" s="32">
        <v>2</v>
      </c>
      <c r="E49" s="40">
        <f t="shared" si="10"/>
        <v>1</v>
      </c>
      <c r="F49" s="46"/>
      <c r="G49" s="32">
        <v>2</v>
      </c>
      <c r="H49" s="15">
        <f t="shared" si="8"/>
        <v>1</v>
      </c>
      <c r="I49" s="47"/>
    </row>
    <row r="50" spans="1:9" s="16" customFormat="1" ht="48" thickBot="1" x14ac:dyDescent="0.3">
      <c r="A50" s="25" t="s">
        <v>68</v>
      </c>
      <c r="B50" s="22">
        <f>SUM(B51:B54)</f>
        <v>8</v>
      </c>
      <c r="C50" s="22">
        <f>SUM(C51:C54)</f>
        <v>8</v>
      </c>
      <c r="D50" s="22">
        <f>SUM(D51:D54)</f>
        <v>4</v>
      </c>
      <c r="E50" s="23">
        <f>(D50/B50)</f>
        <v>0.5</v>
      </c>
      <c r="F50" s="22" t="str">
        <f>IF(E50&gt;=0.5,"Đạt","Không đạt")</f>
        <v>Đạt</v>
      </c>
      <c r="G50" s="22">
        <f>SUM(G51:G54)</f>
        <v>4</v>
      </c>
      <c r="H50" s="24">
        <f t="shared" si="8"/>
        <v>0.5</v>
      </c>
      <c r="I50" s="44" t="str">
        <f>IF(H50&gt;=0.5,"Đạt","Không đạt")</f>
        <v>Đạt</v>
      </c>
    </row>
    <row r="51" spans="1:9" ht="36.75" thickBot="1" x14ac:dyDescent="0.3">
      <c r="A51" s="6" t="s">
        <v>39</v>
      </c>
      <c r="B51" s="38">
        <v>2</v>
      </c>
      <c r="C51" s="3">
        <v>2</v>
      </c>
      <c r="D51" s="32">
        <v>0</v>
      </c>
      <c r="E51" s="40">
        <f t="shared" ref="E51:E54" si="11">(D51/B51)</f>
        <v>0</v>
      </c>
      <c r="F51" s="46"/>
      <c r="G51" s="32">
        <v>0</v>
      </c>
      <c r="H51" s="15">
        <f t="shared" si="8"/>
        <v>0</v>
      </c>
      <c r="I51" s="47"/>
    </row>
    <row r="52" spans="1:9" ht="48.75" thickBot="1" x14ac:dyDescent="0.3">
      <c r="A52" s="6" t="s">
        <v>40</v>
      </c>
      <c r="B52" s="38">
        <v>2</v>
      </c>
      <c r="C52" s="3">
        <v>2</v>
      </c>
      <c r="D52" s="32">
        <v>0</v>
      </c>
      <c r="E52" s="40">
        <f t="shared" si="11"/>
        <v>0</v>
      </c>
      <c r="F52" s="46"/>
      <c r="G52" s="32">
        <v>0</v>
      </c>
      <c r="H52" s="15">
        <f t="shared" si="8"/>
        <v>0</v>
      </c>
      <c r="I52" s="47"/>
    </row>
    <row r="53" spans="1:9" ht="36.75" thickBot="1" x14ac:dyDescent="0.3">
      <c r="A53" s="6" t="s">
        <v>41</v>
      </c>
      <c r="B53" s="38">
        <v>2</v>
      </c>
      <c r="C53" s="3">
        <v>2</v>
      </c>
      <c r="D53" s="32">
        <v>2</v>
      </c>
      <c r="E53" s="40">
        <f t="shared" si="11"/>
        <v>1</v>
      </c>
      <c r="F53" s="46"/>
      <c r="G53" s="32">
        <v>2</v>
      </c>
      <c r="H53" s="15">
        <f t="shared" si="8"/>
        <v>1</v>
      </c>
      <c r="I53" s="47"/>
    </row>
    <row r="54" spans="1:9" ht="48.75" thickBot="1" x14ac:dyDescent="0.3">
      <c r="A54" s="6" t="s">
        <v>42</v>
      </c>
      <c r="B54" s="38">
        <v>2</v>
      </c>
      <c r="C54" s="3">
        <v>2</v>
      </c>
      <c r="D54" s="32">
        <v>2</v>
      </c>
      <c r="E54" s="40">
        <f t="shared" si="11"/>
        <v>1</v>
      </c>
      <c r="F54" s="46"/>
      <c r="G54" s="32">
        <v>2</v>
      </c>
      <c r="H54" s="15">
        <f t="shared" si="8"/>
        <v>1</v>
      </c>
      <c r="I54" s="47"/>
    </row>
    <row r="55" spans="1:9" s="16" customFormat="1" ht="57.75" customHeight="1" thickBot="1" x14ac:dyDescent="0.3">
      <c r="A55" s="21" t="s">
        <v>69</v>
      </c>
      <c r="B55" s="22">
        <f>SUM(B56:B57)</f>
        <v>4</v>
      </c>
      <c r="C55" s="22">
        <f>SUM(C56:C57)</f>
        <v>4</v>
      </c>
      <c r="D55" s="22">
        <f>SUM(D56:D57)</f>
        <v>4</v>
      </c>
      <c r="E55" s="23">
        <f>(D55/B55)</f>
        <v>1</v>
      </c>
      <c r="F55" s="22" t="str">
        <f>IF(E55&gt;=0.5,"Đạt","Không đạt")</f>
        <v>Đạt</v>
      </c>
      <c r="G55" s="22">
        <f>SUM(G56:G57)</f>
        <v>4</v>
      </c>
      <c r="H55" s="24">
        <f t="shared" si="8"/>
        <v>1</v>
      </c>
      <c r="I55" s="22" t="str">
        <f>IF(H55&gt;=0.5,"Đạt","Không đạt")</f>
        <v>Đạt</v>
      </c>
    </row>
    <row r="56" spans="1:9" ht="48.75" thickBot="1" x14ac:dyDescent="0.3">
      <c r="A56" s="6" t="s">
        <v>43</v>
      </c>
      <c r="B56" s="38">
        <v>2</v>
      </c>
      <c r="C56" s="14">
        <v>2</v>
      </c>
      <c r="D56" s="32">
        <v>2</v>
      </c>
      <c r="E56" s="40">
        <f t="shared" ref="E56:E57" si="12">(D56/B56)</f>
        <v>1</v>
      </c>
      <c r="F56" s="46"/>
      <c r="G56" s="32">
        <v>2</v>
      </c>
      <c r="H56" s="15">
        <f t="shared" si="8"/>
        <v>1</v>
      </c>
      <c r="I56" s="46"/>
    </row>
    <row r="57" spans="1:9" ht="36.75" thickBot="1" x14ac:dyDescent="0.3">
      <c r="A57" s="6" t="s">
        <v>44</v>
      </c>
      <c r="B57" s="38">
        <v>2</v>
      </c>
      <c r="C57" s="14">
        <v>2</v>
      </c>
      <c r="D57" s="32">
        <v>2</v>
      </c>
      <c r="E57" s="40">
        <f t="shared" si="12"/>
        <v>1</v>
      </c>
      <c r="F57" s="46"/>
      <c r="G57" s="32">
        <v>2</v>
      </c>
      <c r="H57" s="15">
        <f t="shared" si="8"/>
        <v>1</v>
      </c>
      <c r="I57" s="46"/>
    </row>
    <row r="58" spans="1:9" s="16" customFormat="1" ht="32.25" thickBot="1" x14ac:dyDescent="0.3">
      <c r="A58" s="26" t="s">
        <v>64</v>
      </c>
      <c r="B58" s="22">
        <f>SUM(B59:B60)</f>
        <v>4</v>
      </c>
      <c r="C58" s="22">
        <f>SUM(C59:C60)</f>
        <v>4</v>
      </c>
      <c r="D58" s="22">
        <f>SUM(D59:D60)</f>
        <v>2</v>
      </c>
      <c r="E58" s="23">
        <f>(D58/B58)</f>
        <v>0.5</v>
      </c>
      <c r="F58" s="22" t="str">
        <f>IF(E58&gt;=0.5,"Đạt","Không đạt")</f>
        <v>Đạt</v>
      </c>
      <c r="G58" s="22">
        <f>SUM(G59:G60)</f>
        <v>2</v>
      </c>
      <c r="H58" s="24">
        <f t="shared" si="8"/>
        <v>0.5</v>
      </c>
      <c r="I58" s="22" t="str">
        <f>IF(H58&gt;=0.5,"Đạt","Không đạt")</f>
        <v>Đạt</v>
      </c>
    </row>
    <row r="59" spans="1:9" ht="84.75" thickBot="1" x14ac:dyDescent="0.3">
      <c r="A59" s="9" t="s">
        <v>45</v>
      </c>
      <c r="B59" s="38">
        <v>2</v>
      </c>
      <c r="C59" s="14">
        <v>2</v>
      </c>
      <c r="D59" s="32">
        <v>2</v>
      </c>
      <c r="E59" s="40">
        <f t="shared" ref="E59:E60" si="13">(D59/B59)</f>
        <v>1</v>
      </c>
      <c r="F59" s="46"/>
      <c r="G59" s="32">
        <v>2</v>
      </c>
      <c r="H59" s="15">
        <f t="shared" si="8"/>
        <v>1</v>
      </c>
      <c r="I59" s="46"/>
    </row>
    <row r="60" spans="1:9" ht="108.75" thickBot="1" x14ac:dyDescent="0.3">
      <c r="A60" s="9" t="s">
        <v>46</v>
      </c>
      <c r="B60" s="38">
        <v>2</v>
      </c>
      <c r="C60" s="14">
        <v>2</v>
      </c>
      <c r="D60" s="32">
        <v>0</v>
      </c>
      <c r="E60" s="40">
        <f t="shared" si="13"/>
        <v>0</v>
      </c>
      <c r="F60" s="46"/>
      <c r="G60" s="32">
        <v>0</v>
      </c>
      <c r="H60" s="15">
        <f t="shared" si="8"/>
        <v>0</v>
      </c>
      <c r="I60" s="46"/>
    </row>
    <row r="61" spans="1:9" s="16" customFormat="1" ht="48" thickBot="1" x14ac:dyDescent="0.3">
      <c r="A61" s="27" t="s">
        <v>47</v>
      </c>
      <c r="B61" s="19">
        <f>SUM(B62,B67,B70)</f>
        <v>16</v>
      </c>
      <c r="C61" s="19">
        <f>SUM(C62,C67,C70)</f>
        <v>16</v>
      </c>
      <c r="D61" s="19">
        <f>SUM(D62,D67,D70)</f>
        <v>10</v>
      </c>
      <c r="E61" s="20">
        <f>(D61/B61)</f>
        <v>0.625</v>
      </c>
      <c r="F61" s="36" t="str">
        <f>IF(E61&gt;=0.5,"Đạt","Không đạt")</f>
        <v>Đạt</v>
      </c>
      <c r="G61" s="19">
        <f>SUM(G62,G67,G70)</f>
        <v>10</v>
      </c>
      <c r="H61" s="20">
        <f t="shared" si="8"/>
        <v>0.625</v>
      </c>
      <c r="I61" s="36" t="str">
        <f>IF(H61&gt;=0.5,"Đạt","Không đạt")</f>
        <v>Đạt</v>
      </c>
    </row>
    <row r="62" spans="1:9" s="16" customFormat="1" ht="32.25" thickBot="1" x14ac:dyDescent="0.3">
      <c r="A62" s="26" t="s">
        <v>48</v>
      </c>
      <c r="B62" s="22">
        <f>SUM(B63:B66)</f>
        <v>8</v>
      </c>
      <c r="C62" s="22">
        <f>SUM(C63:C66)</f>
        <v>8</v>
      </c>
      <c r="D62" s="22">
        <f>SUM(D63:D66)</f>
        <v>8</v>
      </c>
      <c r="E62" s="23">
        <f>(D62/B62)</f>
        <v>1</v>
      </c>
      <c r="F62" s="22" t="str">
        <f>IF(E62&gt;=0.5,"Đạt","Không đạt")</f>
        <v>Đạt</v>
      </c>
      <c r="G62" s="55">
        <f>SUM(G63:G66)</f>
        <v>6</v>
      </c>
      <c r="H62" s="24">
        <f t="shared" si="8"/>
        <v>0.75</v>
      </c>
      <c r="I62" s="22" t="str">
        <f>IF(H62&gt;=0.5,"Đạt","Không đạt")</f>
        <v>Đạt</v>
      </c>
    </row>
    <row r="63" spans="1:9" ht="72.75" thickBot="1" x14ac:dyDescent="0.3">
      <c r="A63" s="9" t="s">
        <v>49</v>
      </c>
      <c r="B63" s="38">
        <v>2</v>
      </c>
      <c r="C63" s="14">
        <v>2</v>
      </c>
      <c r="D63" s="32">
        <v>2</v>
      </c>
      <c r="E63" s="40">
        <f t="shared" ref="E63:E66" si="14">(D63/B63)</f>
        <v>1</v>
      </c>
      <c r="F63" s="46"/>
      <c r="G63" s="32">
        <v>2</v>
      </c>
      <c r="H63" s="15">
        <f t="shared" si="8"/>
        <v>1</v>
      </c>
      <c r="I63" s="46"/>
    </row>
    <row r="64" spans="1:9" ht="16.5" thickBot="1" x14ac:dyDescent="0.3">
      <c r="A64" s="9" t="s">
        <v>50</v>
      </c>
      <c r="B64" s="38">
        <v>2</v>
      </c>
      <c r="C64" s="14">
        <v>2</v>
      </c>
      <c r="D64" s="32">
        <v>2</v>
      </c>
      <c r="E64" s="40">
        <f t="shared" si="14"/>
        <v>1</v>
      </c>
      <c r="F64" s="46"/>
      <c r="G64" s="32">
        <v>0</v>
      </c>
      <c r="H64" s="15">
        <f t="shared" si="8"/>
        <v>0</v>
      </c>
      <c r="I64" s="46"/>
    </row>
    <row r="65" spans="1:9" ht="48.75" thickBot="1" x14ac:dyDescent="0.3">
      <c r="A65" s="9" t="s">
        <v>51</v>
      </c>
      <c r="B65" s="38">
        <v>2</v>
      </c>
      <c r="C65" s="14">
        <v>2</v>
      </c>
      <c r="D65" s="32">
        <v>2</v>
      </c>
      <c r="E65" s="40">
        <f t="shared" si="14"/>
        <v>1</v>
      </c>
      <c r="F65" s="46"/>
      <c r="G65" s="32">
        <v>2</v>
      </c>
      <c r="H65" s="15">
        <f t="shared" si="8"/>
        <v>1</v>
      </c>
      <c r="I65" s="46"/>
    </row>
    <row r="66" spans="1:9" ht="60.75" thickBot="1" x14ac:dyDescent="0.3">
      <c r="A66" s="9" t="s">
        <v>52</v>
      </c>
      <c r="B66" s="38">
        <v>2</v>
      </c>
      <c r="C66" s="14">
        <v>2</v>
      </c>
      <c r="D66" s="32">
        <v>2</v>
      </c>
      <c r="E66" s="40">
        <f t="shared" si="14"/>
        <v>1</v>
      </c>
      <c r="F66" s="46"/>
      <c r="G66" s="32">
        <v>2</v>
      </c>
      <c r="H66" s="15">
        <f t="shared" si="8"/>
        <v>1</v>
      </c>
      <c r="I66" s="46" t="s">
        <v>89</v>
      </c>
    </row>
    <row r="67" spans="1:9" s="16" customFormat="1" ht="48" thickBot="1" x14ac:dyDescent="0.3">
      <c r="A67" s="26" t="s">
        <v>63</v>
      </c>
      <c r="B67" s="22">
        <f>SUM(B68:B69)</f>
        <v>4</v>
      </c>
      <c r="C67" s="22">
        <f>SUM(C68:C69)</f>
        <v>4</v>
      </c>
      <c r="D67" s="22">
        <f>SUM(D68:D69)</f>
        <v>0</v>
      </c>
      <c r="E67" s="23">
        <f>(D67/B67)</f>
        <v>0</v>
      </c>
      <c r="F67" s="22" t="str">
        <f>IF(E67&gt;=0.5,"Đạt","Không đạt")</f>
        <v>Không đạt</v>
      </c>
      <c r="G67" s="22">
        <f>SUM(G68:G69)</f>
        <v>2</v>
      </c>
      <c r="H67" s="24">
        <f t="shared" si="8"/>
        <v>0.5</v>
      </c>
      <c r="I67" s="22" t="str">
        <f>IF(H67&gt;=0.5,"Đạt","Không đạt")</f>
        <v>Đạt</v>
      </c>
    </row>
    <row r="68" spans="1:9" ht="24.75" thickBot="1" x14ac:dyDescent="0.3">
      <c r="A68" s="9" t="s">
        <v>53</v>
      </c>
      <c r="B68" s="38">
        <v>2</v>
      </c>
      <c r="C68" s="14">
        <v>2</v>
      </c>
      <c r="D68" s="32">
        <v>0</v>
      </c>
      <c r="E68" s="40">
        <f t="shared" ref="E68:E69" si="15">(D68/B68)</f>
        <v>0</v>
      </c>
      <c r="F68" s="46"/>
      <c r="G68" s="32">
        <v>2</v>
      </c>
      <c r="H68" s="15">
        <f t="shared" si="8"/>
        <v>1</v>
      </c>
      <c r="I68" s="46"/>
    </row>
    <row r="69" spans="1:9" ht="36.75" thickBot="1" x14ac:dyDescent="0.3">
      <c r="A69" s="9" t="s">
        <v>54</v>
      </c>
      <c r="B69" s="38">
        <v>2</v>
      </c>
      <c r="C69" s="14">
        <v>2</v>
      </c>
      <c r="D69" s="32">
        <v>0</v>
      </c>
      <c r="E69" s="40">
        <f t="shared" si="15"/>
        <v>0</v>
      </c>
      <c r="F69" s="46"/>
      <c r="G69" s="32">
        <v>0</v>
      </c>
      <c r="H69" s="15">
        <f t="shared" si="8"/>
        <v>0</v>
      </c>
      <c r="I69" s="46"/>
    </row>
    <row r="70" spans="1:9" s="16" customFormat="1" ht="32.25" thickBot="1" x14ac:dyDescent="0.3">
      <c r="A70" s="26" t="s">
        <v>62</v>
      </c>
      <c r="B70" s="22">
        <f>SUM(B71:B72)</f>
        <v>4</v>
      </c>
      <c r="C70" s="22">
        <f>SUM(C71:C72)</f>
        <v>4</v>
      </c>
      <c r="D70" s="22">
        <f>SUM(D71:D72)</f>
        <v>2</v>
      </c>
      <c r="E70" s="23">
        <f>(D70/B70)</f>
        <v>0.5</v>
      </c>
      <c r="F70" s="22" t="str">
        <f>IF(E70&gt;=0.5,"Đạt","Không đạt")</f>
        <v>Đạt</v>
      </c>
      <c r="G70" s="56">
        <f>SUM(G71:G72)</f>
        <v>2</v>
      </c>
      <c r="H70" s="24">
        <f t="shared" si="8"/>
        <v>0.5</v>
      </c>
      <c r="I70" s="22" t="str">
        <f>IF(H70&gt;=0.5,"Đạt","Không đạt")</f>
        <v>Đạt</v>
      </c>
    </row>
    <row r="71" spans="1:9" ht="24.75" thickBot="1" x14ac:dyDescent="0.3">
      <c r="A71" s="9" t="s">
        <v>55</v>
      </c>
      <c r="B71" s="38">
        <v>2</v>
      </c>
      <c r="C71" s="14">
        <v>2</v>
      </c>
      <c r="D71" s="32">
        <v>2</v>
      </c>
      <c r="E71" s="40">
        <f t="shared" ref="E71:E72" si="16">(D71/B71)</f>
        <v>1</v>
      </c>
      <c r="F71" s="46"/>
      <c r="G71" s="32">
        <v>2</v>
      </c>
      <c r="H71" s="15">
        <f t="shared" si="8"/>
        <v>1</v>
      </c>
      <c r="I71" s="46" t="s">
        <v>90</v>
      </c>
    </row>
    <row r="72" spans="1:9" ht="36.75" thickBot="1" x14ac:dyDescent="0.3">
      <c r="A72" s="9" t="s">
        <v>56</v>
      </c>
      <c r="B72" s="38">
        <v>2</v>
      </c>
      <c r="C72" s="14">
        <v>2</v>
      </c>
      <c r="D72" s="32">
        <v>0</v>
      </c>
      <c r="E72" s="40">
        <f t="shared" si="16"/>
        <v>0</v>
      </c>
      <c r="F72" s="46"/>
      <c r="G72" s="32">
        <v>0</v>
      </c>
      <c r="H72" s="15">
        <f t="shared" si="8"/>
        <v>0</v>
      </c>
      <c r="I72" s="46"/>
    </row>
    <row r="73" spans="1:9" ht="16.5" thickBot="1" x14ac:dyDescent="0.3">
      <c r="A73" s="10" t="s">
        <v>57</v>
      </c>
      <c r="B73" s="37">
        <f>SUM(B11,B25,B61)</f>
        <v>88</v>
      </c>
      <c r="C73" s="5">
        <f>SUM(C11,C25,C61)</f>
        <v>88</v>
      </c>
      <c r="D73" s="12">
        <f>SUM(D11,D25,D61)</f>
        <v>76</v>
      </c>
      <c r="E73" s="52">
        <f>(D73/B73)</f>
        <v>0.86363636363636365</v>
      </c>
      <c r="F73" s="3"/>
      <c r="G73" s="12">
        <f>SUM(G11,G25,G61)</f>
        <v>66</v>
      </c>
      <c r="H73" s="52">
        <f t="shared" si="8"/>
        <v>0.75</v>
      </c>
      <c r="I73" s="3"/>
    </row>
    <row r="74" spans="1:9" ht="16.5" thickBot="1" x14ac:dyDescent="0.3">
      <c r="A74" s="10" t="s">
        <v>58</v>
      </c>
      <c r="B74" s="37">
        <v>100</v>
      </c>
      <c r="C74" s="5">
        <f>(C73*B74)/B73</f>
        <v>100</v>
      </c>
      <c r="D74" s="13">
        <f>(D73*B74)/B73</f>
        <v>86.36363636363636</v>
      </c>
      <c r="E74" s="52">
        <f>(D74/B74)</f>
        <v>0.86363636363636365</v>
      </c>
      <c r="F74" s="3"/>
      <c r="G74" s="13">
        <f>(G73*B74)/B73</f>
        <v>75</v>
      </c>
      <c r="H74" s="52">
        <f t="shared" si="8"/>
        <v>0.75</v>
      </c>
      <c r="I74" s="3"/>
    </row>
    <row r="75" spans="1:9" ht="36" customHeight="1" thickBot="1" x14ac:dyDescent="0.3">
      <c r="A75" s="10" t="s">
        <v>59</v>
      </c>
      <c r="B75" s="11"/>
      <c r="C75" s="11"/>
      <c r="D75" s="71" t="str">
        <f>IF(AND(E12&lt;0.5),"Không đạt",IF(AND(E19&lt;0.5),"Không đạt",IF(AND(E22&lt;0.5),"Không đạt",IF(AND(E26&lt;0.5),"Không đạt",IF(AND(E29&lt;0.5),"Không đạt",IF(AND(E36&lt;0.5),"Không đạt",IF(AND(E41&lt;0.5),"Không đạt",IF(AND(E44&lt;0.5),"Không đạt",IF(AND(E47&lt;0.5),"Không đạt",IF(AND(E50&lt;0.5),"Không đạt",IF(AND(E55&lt;0.5),"Không đạt",IF(AND(E58&lt;0.5),"Không đạt",IF(AND(E62&lt;0.5),"Không đạt",IF(AND(E67&lt;0.5),"Không đạt",IF(AND(E70&lt;0.5),"Không đạt",IF(AND(D74&gt;=80),"A",IF(AND(D74&gt;=65,D74&lt;79),"B",IF(AND(D74&gt;=50,D74&lt;64),"C","Không đạt"))))))))))))))))))</f>
        <v>Không đạt</v>
      </c>
      <c r="E75" s="72"/>
      <c r="F75" s="5" t="str">
        <f>IF(E12&lt;0.5,"Có Tiêu chuẩn dưới 50%",IF(AND(E19&lt;0.5),"Có Tiêu chuẩn dưới 50%",IF(AND(E22&lt;0.5),"Có Tiêu chuẩn dưới 50%",IF(AND(E26&lt;0.5),"Có Tiêu chuẩn dưới 50%",IF(AND(E29&lt;0.5),"Có Tiêu chuẩn dưới 50%",IF(AND(E36&lt;0.5),"Có Tiêu chuẩn dưới 50%",IF(AND(E41&lt;0.5),"Có Tiêu chuẩn dưới 50%",IF(AND(E44&lt;0.5),"Có Tiêu chuẩn dưới 50%",IF(AND(E47&lt;0.5),"Có Tiêu chuẩn dưới 50%",IF(AND(E50&lt;0.5),"Có Tiêu chuẩn dưới 50%",IF(AND(E55&lt;0.5),"Có Tiêu chuẩn dưới 50%",IF(AND(E58&lt;0.5),"Có Tiêu chuẩn dưới 50%",IF(AND(E62&lt;0.5),"Có Tiêu chuẩn dưới 50%",IF(AND(E67&lt;0.5),"Có Tiêu chuẩn dưới 50%",IF(AND(E70&lt;0.5),"Có Tiêu chuẩn dưới 50%","Tất cả các Tiêu chuẩn đạt trên 50%")))))))))))))))</f>
        <v>Có Tiêu chuẩn dưới 50%</v>
      </c>
      <c r="G75" s="71" t="str">
        <f>IF(AND(H12&lt;0.5),"Không đạt",IF(AND(H19&lt;0.5),"Không đạt",IF(AND(H22&lt;0.5),"Không đạt",IF(AND(H26&lt;0.5),"Không đạt",IF(AND(H29&lt;0.5),"Không đạt",IF(AND(H36&lt;0.5),"Không đạt",IF(AND(H41&lt;0.5),"Không đạt",IF(AND(H44&lt;0.5),"Không đạt",IF(AND(H47&lt;0.5),"Không đạt",IF(AND(H50&lt;0.5),"Không đạt",IF(AND(H55&lt;0.5),"Không đạt",IF(AND(H58&lt;0.5),"Không đạt",IF(AND(H62&lt;0.5),"Không đạt",IF(AND(H67&lt;0.5),"Không đạt",IF(AND(H70&lt;0.5),"Không đạt",IF(AND(G74&gt;=80),"A",IF(AND(G74&gt;=65,G74&lt;79),"B",IF(AND(G74&gt;=50,G74&lt;64),"C","Không đạt"))))))))))))))))))</f>
        <v>B</v>
      </c>
      <c r="H75" s="72"/>
      <c r="I75" s="5" t="str">
        <f>IF(H12&lt;0.5,"Có Tiêu chuẩn dưới 50%",IF(AND(H19&lt;0.5),"Có Tiêu chuẩn dưới 50%",IF(AND(H22&lt;0.5),"Có Tiêu chuẩn dưới 50%",IF(AND(H26&lt;0.5),"Có Tiêu chuẩn dưới 50%",IF(AND(H29&lt;0.5),"Có Tiêu chuẩn dưới 50%",IF(AND(H36&lt;0.5),"Có Tiêu chuẩn dưới 50%",IF(AND(H41&lt;0.5),"Có Tiêu chuẩn dưới 50%",IF(AND(H44&lt;0.5),"Có Tiêu chuẩn dưới 50%",IF(AND(H47&lt;0.5),"Có Tiêu chuẩn dưới 50%",IF(AND(H50&lt;0.5),"Có Tiêu chuẩn dưới 50%",IF(AND(H55&lt;0.5),"Có Tiêu chuẩn dưới 50%",IF(AND(H58&lt;0.5),"Có Tiêu chuẩn dưới 50%",IF(AND(H62&lt;0.5),"Có Tiêu chuẩn dưới 50%",IF(AND(H67&lt;0.5),"Có Tiêu chuẩn dưới 50%",IF(AND(H70&lt;0.5),"Có Tiêu chuẩn dưới 50%","Tất cả các Tiêu chuẩn đạt trên 50%")))))))))))))))</f>
        <v>Tất cả các Tiêu chuẩn đạt trên 50%</v>
      </c>
    </row>
    <row r="77" spans="1:9" ht="63.6" customHeight="1" x14ac:dyDescent="0.25">
      <c r="A77" s="65" t="s">
        <v>73</v>
      </c>
      <c r="B77" s="66"/>
      <c r="C77" s="66"/>
      <c r="D77" s="66"/>
      <c r="E77" s="66"/>
      <c r="G77" s="67" t="s">
        <v>74</v>
      </c>
      <c r="H77" s="68"/>
      <c r="I77" s="68"/>
    </row>
    <row r="81" spans="1:9" ht="15.6" customHeight="1" x14ac:dyDescent="0.25">
      <c r="A81" s="64" t="s">
        <v>80</v>
      </c>
      <c r="B81" s="64"/>
      <c r="C81" s="64"/>
      <c r="D81" s="64"/>
      <c r="H81" s="62" t="s">
        <v>79</v>
      </c>
      <c r="I81" s="63"/>
    </row>
    <row r="82" spans="1:9" ht="16.5" x14ac:dyDescent="0.25">
      <c r="B82" s="28"/>
      <c r="C82" s="28"/>
      <c r="D82" s="33"/>
      <c r="E82" s="33"/>
    </row>
    <row r="83" spans="1:9" ht="16.5" x14ac:dyDescent="0.25">
      <c r="B83" s="29"/>
      <c r="C83" s="29"/>
      <c r="D83" s="34"/>
      <c r="E83" s="34"/>
    </row>
    <row r="84" spans="1:9" ht="16.5" x14ac:dyDescent="0.25">
      <c r="B84" s="30"/>
      <c r="C84" s="30"/>
      <c r="D84" s="35"/>
      <c r="E84" s="35"/>
    </row>
  </sheetData>
  <mergeCells count="16">
    <mergeCell ref="G1:I1"/>
    <mergeCell ref="H81:I81"/>
    <mergeCell ref="A81:D81"/>
    <mergeCell ref="A77:E77"/>
    <mergeCell ref="G77:I77"/>
    <mergeCell ref="A9:A10"/>
    <mergeCell ref="B9:B10"/>
    <mergeCell ref="D9:F9"/>
    <mergeCell ref="D75:E75"/>
    <mergeCell ref="G75:H75"/>
    <mergeCell ref="C9:C10"/>
    <mergeCell ref="A4:I4"/>
    <mergeCell ref="A5:I5"/>
    <mergeCell ref="G9:I9"/>
    <mergeCell ref="A2:E2"/>
    <mergeCell ref="G2:I2"/>
  </mergeCells>
  <hyperlinks>
    <hyperlink ref="A20" r:id="rId1" display="https://thuvienphapluat.vn/phap-luat/tim-van-ban.aspx?keyword=01/2014/TT-BGD%C4%90T&amp;area=2&amp;type=0&amp;match=False&amp;vc=True&amp;lan=1"/>
    <hyperlink ref="A23"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8"/>
  <sheetViews>
    <sheetView tabSelected="1" topLeftCell="A12" workbookViewId="0">
      <selection activeCell="A15" sqref="A15:XFD15"/>
    </sheetView>
  </sheetViews>
  <sheetFormatPr defaultRowHeight="15.75" x14ac:dyDescent="0.25"/>
  <cols>
    <col min="1" max="1" width="25.85546875" customWidth="1"/>
    <col min="2" max="2" width="7.42578125" customWidth="1"/>
    <col min="3" max="3" width="7.42578125" hidden="1" customWidth="1"/>
    <col min="4" max="4" width="8" style="16" customWidth="1"/>
    <col min="5" max="5" width="13.140625" style="16" customWidth="1"/>
    <col min="6" max="6" width="24.85546875" customWidth="1"/>
    <col min="7" max="7" width="8.5703125" customWidth="1"/>
    <col min="8" max="8" width="13.140625" customWidth="1"/>
    <col min="9" max="9" width="24.140625" style="45" customWidth="1"/>
  </cols>
  <sheetData>
    <row r="1" spans="1:12" ht="15.75" customHeight="1" x14ac:dyDescent="0.25">
      <c r="A1" s="53" t="s">
        <v>82</v>
      </c>
      <c r="G1" s="61" t="s">
        <v>91</v>
      </c>
      <c r="H1" s="61"/>
      <c r="I1" s="61"/>
    </row>
    <row r="2" spans="1:12" ht="15.75" customHeight="1" x14ac:dyDescent="0.25">
      <c r="A2" s="61" t="s">
        <v>83</v>
      </c>
      <c r="B2" s="61"/>
      <c r="C2" s="61"/>
      <c r="D2" s="61"/>
      <c r="E2" s="61"/>
      <c r="G2" s="61" t="s">
        <v>92</v>
      </c>
      <c r="H2" s="61"/>
      <c r="I2" s="61"/>
    </row>
    <row r="4" spans="1:12" ht="18.75" x14ac:dyDescent="0.25">
      <c r="A4" s="73" t="s">
        <v>60</v>
      </c>
      <c r="B4" s="73"/>
      <c r="C4" s="73"/>
      <c r="D4" s="73"/>
      <c r="E4" s="73"/>
      <c r="F4" s="73"/>
      <c r="G4" s="73"/>
      <c r="H4" s="73"/>
      <c r="I4" s="73"/>
    </row>
    <row r="5" spans="1:12" ht="18.75" x14ac:dyDescent="0.25">
      <c r="A5" s="73" t="s">
        <v>61</v>
      </c>
      <c r="B5" s="73"/>
      <c r="C5" s="73"/>
      <c r="D5" s="73"/>
      <c r="E5" s="73"/>
      <c r="F5" s="73"/>
      <c r="G5" s="73"/>
      <c r="H5" s="73"/>
      <c r="I5" s="73"/>
    </row>
    <row r="6" spans="1:12" ht="16.5" x14ac:dyDescent="0.25">
      <c r="A6" s="57" t="s">
        <v>84</v>
      </c>
      <c r="B6" s="57"/>
      <c r="C6" s="57"/>
      <c r="D6" s="57"/>
      <c r="E6" s="57"/>
      <c r="F6" s="57"/>
      <c r="G6" s="57"/>
      <c r="H6" s="57"/>
      <c r="I6" s="57"/>
    </row>
    <row r="7" spans="1:12" ht="16.5" x14ac:dyDescent="0.25">
      <c r="A7" s="57" t="s">
        <v>85</v>
      </c>
      <c r="B7" s="57"/>
      <c r="C7" s="57"/>
      <c r="D7" s="57"/>
      <c r="E7" s="57"/>
      <c r="F7" s="57"/>
      <c r="G7" s="57"/>
      <c r="H7" s="57"/>
      <c r="I7" s="57"/>
    </row>
    <row r="8" spans="1:12" ht="17.25" thickBot="1" x14ac:dyDescent="0.3">
      <c r="A8" s="57" t="s">
        <v>81</v>
      </c>
      <c r="B8" s="57"/>
      <c r="C8" s="57"/>
      <c r="D8" s="57"/>
      <c r="E8" s="57"/>
      <c r="F8" s="57"/>
      <c r="G8" s="57"/>
      <c r="H8" s="57"/>
      <c r="I8" s="57"/>
    </row>
    <row r="9" spans="1:12" ht="17.45" customHeight="1" thickBot="1" x14ac:dyDescent="0.3">
      <c r="A9" s="69" t="s">
        <v>0</v>
      </c>
      <c r="B9" s="69" t="s">
        <v>1</v>
      </c>
      <c r="C9" s="69" t="s">
        <v>1</v>
      </c>
      <c r="D9" s="58" t="s">
        <v>2</v>
      </c>
      <c r="E9" s="59"/>
      <c r="F9" s="60"/>
      <c r="G9" s="58" t="s">
        <v>3</v>
      </c>
      <c r="H9" s="59"/>
      <c r="I9" s="60"/>
      <c r="L9" s="17"/>
    </row>
    <row r="10" spans="1:12" ht="142.5" thickBot="1" x14ac:dyDescent="0.3">
      <c r="A10" s="70"/>
      <c r="B10" s="70"/>
      <c r="C10" s="70"/>
      <c r="D10" s="31" t="s">
        <v>71</v>
      </c>
      <c r="E10" s="31" t="s">
        <v>75</v>
      </c>
      <c r="F10" s="1" t="s">
        <v>77</v>
      </c>
      <c r="G10" s="1" t="s">
        <v>72</v>
      </c>
      <c r="H10" s="2" t="s">
        <v>76</v>
      </c>
      <c r="I10" s="1" t="s">
        <v>78</v>
      </c>
      <c r="L10" s="17"/>
    </row>
    <row r="11" spans="1:12" s="16" customFormat="1" ht="32.25" thickBot="1" x14ac:dyDescent="0.3">
      <c r="A11" s="18" t="str">
        <f>'ĐÁNH GIÁ GV_mau_01'!A11</f>
        <v xml:space="preserve">     Tiêu chí 1 về Năng lực chuyên môn</v>
      </c>
      <c r="B11" s="18">
        <f>'ĐÁNH GIÁ GV_mau_01'!B11</f>
        <v>20</v>
      </c>
      <c r="C11" s="19" t="e">
        <f>SUM(C12,C13,C16)</f>
        <v>#REF!</v>
      </c>
      <c r="D11" s="18">
        <f>'ĐÁNH GIÁ GV_mau_01'!D11</f>
        <v>20</v>
      </c>
      <c r="E11" s="20">
        <f>(D11/B11)</f>
        <v>1</v>
      </c>
      <c r="F11" s="18" t="str">
        <f>'ĐÁNH GIÁ GV_mau_01'!F11</f>
        <v>Đạt</v>
      </c>
      <c r="G11" s="18">
        <f>'ĐÁNH GIÁ GV_mau_01'!G11</f>
        <v>18</v>
      </c>
      <c r="H11" s="74">
        <f>'ĐÁNH GIÁ GV_mau_01'!H11</f>
        <v>0.9</v>
      </c>
      <c r="I11" s="74" t="str">
        <f>'ĐÁNH GIÁ GV_mau_01'!I11</f>
        <v>Đạt</v>
      </c>
    </row>
    <row r="12" spans="1:12" s="16" customFormat="1" ht="32.25" thickBot="1" x14ac:dyDescent="0.3">
      <c r="A12" s="21" t="str">
        <f>'ĐÁNH GIÁ GV_mau_01'!A12</f>
        <v xml:space="preserve">     - Tiêu chuẩn 1: Trình độ chuyên môn</v>
      </c>
      <c r="B12" s="21">
        <f>'ĐÁNH GIÁ GV_mau_01'!B12</f>
        <v>12</v>
      </c>
      <c r="C12" s="22" t="e">
        <f>SUM(#REF!)</f>
        <v>#REF!</v>
      </c>
      <c r="D12" s="21">
        <f>'ĐÁNH GIÁ GV_mau_01'!D12</f>
        <v>12</v>
      </c>
      <c r="E12" s="21">
        <f>'ĐÁNH GIÁ GV_mau_01'!E12</f>
        <v>1</v>
      </c>
      <c r="F12" s="21" t="str">
        <f>'ĐÁNH GIÁ GV_mau_01'!F12</f>
        <v>Đạt</v>
      </c>
      <c r="G12" s="21">
        <f>'ĐÁNH GIÁ GV_mau_01'!G12</f>
        <v>10</v>
      </c>
      <c r="H12" s="75">
        <f>'ĐÁNH GIÁ GV_mau_01'!H12</f>
        <v>0.83333333333333337</v>
      </c>
      <c r="I12" s="21" t="str">
        <f>'ĐÁNH GIÁ GV_mau_01'!I12</f>
        <v>Đạt</v>
      </c>
    </row>
    <row r="13" spans="1:12" s="16" customFormat="1" ht="32.25" thickBot="1" x14ac:dyDescent="0.3">
      <c r="A13" s="21" t="str">
        <f>'ĐÁNH GIÁ GV_mau_01'!A19</f>
        <v xml:space="preserve">     - Tiêu chuẩn 2:  Trình độ ngoại ngữ</v>
      </c>
      <c r="B13" s="21">
        <f>'ĐÁNH GIÁ GV_mau_01'!B19</f>
        <v>4</v>
      </c>
      <c r="C13" s="22">
        <f>SUM(C14:C15)</f>
        <v>4</v>
      </c>
      <c r="D13" s="21">
        <f>'ĐÁNH GIÁ GV_mau_01'!D19</f>
        <v>4</v>
      </c>
      <c r="E13" s="21">
        <f>'ĐÁNH GIÁ GV_mau_01'!E19</f>
        <v>1</v>
      </c>
      <c r="F13" s="21" t="str">
        <f>'ĐÁNH GIÁ GV_mau_01'!F19</f>
        <v>Đạt</v>
      </c>
      <c r="G13" s="21">
        <f>'ĐÁNH GIÁ GV_mau_01'!G19</f>
        <v>4</v>
      </c>
      <c r="H13" s="75">
        <f>'ĐÁNH GIÁ GV_mau_01'!H19</f>
        <v>1</v>
      </c>
      <c r="I13" s="21" t="str">
        <f>'ĐÁNH GIÁ GV_mau_01'!I19</f>
        <v>Đạt</v>
      </c>
    </row>
    <row r="14" spans="1:12" ht="36.75" thickBot="1" x14ac:dyDescent="0.3">
      <c r="A14" s="21" t="str">
        <f>'ĐÁNH GIÁ GV_mau_01'!A22</f>
        <v xml:space="preserve">     - Tiêu chuẩn 3: Trình độ tin học</v>
      </c>
      <c r="B14" s="39">
        <v>2</v>
      </c>
      <c r="C14" s="7">
        <v>2</v>
      </c>
      <c r="D14" s="3">
        <v>2</v>
      </c>
      <c r="E14" s="40">
        <f t="shared" ref="E14:E15" si="0">(D14/B14)</f>
        <v>1</v>
      </c>
      <c r="F14" s="50"/>
      <c r="G14" s="32">
        <v>2</v>
      </c>
      <c r="H14" s="15">
        <f t="shared" ref="H11:H68" si="1">(G14/B14)</f>
        <v>1</v>
      </c>
      <c r="I14" s="51" t="s">
        <v>87</v>
      </c>
    </row>
    <row r="15" spans="1:12" ht="64.5" thickBot="1" x14ac:dyDescent="0.3">
      <c r="A15" s="4" t="s">
        <v>13</v>
      </c>
      <c r="B15" s="38">
        <v>2</v>
      </c>
      <c r="C15" s="3">
        <v>2</v>
      </c>
      <c r="D15" s="54">
        <v>2</v>
      </c>
      <c r="E15" s="40">
        <f t="shared" si="0"/>
        <v>1</v>
      </c>
      <c r="F15" s="46"/>
      <c r="G15" s="32">
        <v>2</v>
      </c>
      <c r="H15" s="15">
        <f t="shared" si="1"/>
        <v>1</v>
      </c>
      <c r="I15" s="49"/>
    </row>
    <row r="16" spans="1:12" s="16" customFormat="1" ht="32.25" thickBot="1" x14ac:dyDescent="0.3">
      <c r="A16" s="21" t="s">
        <v>14</v>
      </c>
      <c r="B16" s="22">
        <f>SUM(B17:B18)</f>
        <v>4</v>
      </c>
      <c r="C16" s="22">
        <f>SUM(C17:C18)</f>
        <v>4</v>
      </c>
      <c r="D16" s="22">
        <f>SUM(D17:D18)</f>
        <v>4</v>
      </c>
      <c r="E16" s="23">
        <f>(D16/B16)</f>
        <v>1</v>
      </c>
      <c r="F16" s="22" t="str">
        <f>IF(E16&gt;=0.5,"Đạt","Không đạt")</f>
        <v>Đạt</v>
      </c>
      <c r="G16" s="22">
        <f>SUM(G17:G18)</f>
        <v>4</v>
      </c>
      <c r="H16" s="24">
        <f t="shared" si="1"/>
        <v>1</v>
      </c>
      <c r="I16" s="42" t="str">
        <f>IF(H16&gt;=0.5,"Đạt","Không đạt")</f>
        <v>Đạt</v>
      </c>
    </row>
    <row r="17" spans="1:9" ht="96.75" thickBot="1" x14ac:dyDescent="0.3">
      <c r="A17" s="6" t="s">
        <v>15</v>
      </c>
      <c r="B17" s="38">
        <v>2</v>
      </c>
      <c r="C17" s="3">
        <v>2</v>
      </c>
      <c r="D17" s="3">
        <v>2</v>
      </c>
      <c r="E17" s="40">
        <f t="shared" ref="E17:E18" si="2">(D17/B17)</f>
        <v>1</v>
      </c>
      <c r="F17" s="46"/>
      <c r="G17" s="32">
        <v>2</v>
      </c>
      <c r="H17" s="15">
        <f t="shared" si="1"/>
        <v>1</v>
      </c>
      <c r="I17" s="49" t="s">
        <v>88</v>
      </c>
    </row>
    <row r="18" spans="1:9" ht="40.5" thickBot="1" x14ac:dyDescent="0.3">
      <c r="A18" s="4" t="s">
        <v>16</v>
      </c>
      <c r="B18" s="38">
        <v>2</v>
      </c>
      <c r="C18" s="3">
        <v>2</v>
      </c>
      <c r="D18" s="3">
        <v>2</v>
      </c>
      <c r="E18" s="40">
        <f t="shared" si="2"/>
        <v>1</v>
      </c>
      <c r="F18" s="46"/>
      <c r="G18" s="32">
        <v>2</v>
      </c>
      <c r="H18" s="15">
        <f t="shared" si="1"/>
        <v>1</v>
      </c>
      <c r="I18" s="49"/>
    </row>
    <row r="19" spans="1:9" s="16" customFormat="1" ht="32.25" thickBot="1" x14ac:dyDescent="0.3">
      <c r="A19" s="18" t="s">
        <v>17</v>
      </c>
      <c r="B19" s="19">
        <f>SUM(B20,B23,B30,B35,B38,B41,B44,B49,B52)</f>
        <v>52</v>
      </c>
      <c r="C19" s="19">
        <f>SUM(C20,C23,C30,C35,C38,C41,C44,C49,C52)</f>
        <v>52</v>
      </c>
      <c r="D19" s="3">
        <f>SUM(D20,D23,D30,D35,D38,D41,D44,D49,D52)</f>
        <v>46</v>
      </c>
      <c r="E19" s="20">
        <f>(D19/B19)</f>
        <v>0.88461538461538458</v>
      </c>
      <c r="F19" s="36" t="str">
        <f>IF(E19&gt;=0.5,"Đạt","Không đạt")</f>
        <v>Đạt</v>
      </c>
      <c r="G19" s="19">
        <f>SUM(G20,G23,G30,G35,G38,G41,G44,G49,G52)</f>
        <v>38</v>
      </c>
      <c r="H19" s="20">
        <f t="shared" si="1"/>
        <v>0.73076923076923073</v>
      </c>
      <c r="I19" s="43" t="str">
        <f>IF(H19&gt;=0.5,"Đạt","Không đạt")</f>
        <v>Đạt</v>
      </c>
    </row>
    <row r="20" spans="1:9" s="16" customFormat="1" ht="48" thickBot="1" x14ac:dyDescent="0.3">
      <c r="A20" s="21" t="s">
        <v>18</v>
      </c>
      <c r="B20" s="22">
        <f>SUM(B21:B22)</f>
        <v>4</v>
      </c>
      <c r="C20" s="22">
        <f>SUM(C21:C22)</f>
        <v>4</v>
      </c>
      <c r="D20" s="22">
        <f>SUM(D21:D22)</f>
        <v>4</v>
      </c>
      <c r="E20" s="23">
        <f>(D20/B20)</f>
        <v>1</v>
      </c>
      <c r="F20" s="22" t="str">
        <f>IF(E20&gt;=0.5,"Đạt","Không đạt")</f>
        <v>Đạt</v>
      </c>
      <c r="G20" s="22">
        <f>SUM(G21:G22)</f>
        <v>4</v>
      </c>
      <c r="H20" s="24">
        <f t="shared" si="1"/>
        <v>1</v>
      </c>
      <c r="I20" s="44" t="str">
        <f>IF(H20&gt;=0.5,"Đạt","Không đạt")</f>
        <v>Đạt</v>
      </c>
    </row>
    <row r="21" spans="1:9" ht="108.75" thickBot="1" x14ac:dyDescent="0.3">
      <c r="A21" s="6" t="s">
        <v>19</v>
      </c>
      <c r="B21" s="38">
        <v>2</v>
      </c>
      <c r="C21" s="3">
        <v>2</v>
      </c>
      <c r="D21" s="3">
        <v>2</v>
      </c>
      <c r="E21" s="40">
        <f t="shared" ref="E21:E22" si="3">(D21/B21)</f>
        <v>1</v>
      </c>
      <c r="F21" s="48"/>
      <c r="G21" s="32">
        <v>2</v>
      </c>
      <c r="H21" s="15">
        <f t="shared" si="1"/>
        <v>1</v>
      </c>
      <c r="I21" s="47"/>
    </row>
    <row r="22" spans="1:9" ht="24.75" thickBot="1" x14ac:dyDescent="0.3">
      <c r="A22" s="6" t="s">
        <v>20</v>
      </c>
      <c r="B22" s="38">
        <v>2</v>
      </c>
      <c r="C22" s="3">
        <v>2</v>
      </c>
      <c r="D22" s="32">
        <v>2</v>
      </c>
      <c r="E22" s="40">
        <f t="shared" si="3"/>
        <v>1</v>
      </c>
      <c r="F22" s="3"/>
      <c r="G22" s="32">
        <v>2</v>
      </c>
      <c r="H22" s="15">
        <f t="shared" si="1"/>
        <v>1</v>
      </c>
      <c r="I22" s="47"/>
    </row>
    <row r="23" spans="1:9" s="16" customFormat="1" ht="32.25" thickBot="1" x14ac:dyDescent="0.3">
      <c r="A23" s="21" t="s">
        <v>21</v>
      </c>
      <c r="B23" s="22">
        <f>SUM(B24:B29)</f>
        <v>12</v>
      </c>
      <c r="C23" s="22">
        <f>SUM(C24:C29)</f>
        <v>12</v>
      </c>
      <c r="D23" s="22">
        <f>SUM(D24:D29)</f>
        <v>12</v>
      </c>
      <c r="E23" s="23">
        <f>(D23/B23)</f>
        <v>1</v>
      </c>
      <c r="F23" s="22" t="str">
        <f>IF(E23&gt;=0.5,"Đạt","Không đạt")</f>
        <v>Đạt</v>
      </c>
      <c r="G23" s="22">
        <f>SUM(G24:G29)</f>
        <v>6</v>
      </c>
      <c r="H23" s="24">
        <f t="shared" si="1"/>
        <v>0.5</v>
      </c>
      <c r="I23" s="44" t="str">
        <f>IF(H23&gt;=0.5,"Đạt","Không đạt")</f>
        <v>Đạt</v>
      </c>
    </row>
    <row r="24" spans="1:9" ht="51.75" thickBot="1" x14ac:dyDescent="0.3">
      <c r="A24" s="8" t="s">
        <v>22</v>
      </c>
      <c r="B24" s="38">
        <v>2</v>
      </c>
      <c r="C24" s="3">
        <v>2</v>
      </c>
      <c r="D24" s="32">
        <v>2</v>
      </c>
      <c r="E24" s="40">
        <f t="shared" ref="E24:E29" si="4">(D24/B24)</f>
        <v>1</v>
      </c>
      <c r="F24" s="46"/>
      <c r="G24" s="32">
        <v>2</v>
      </c>
      <c r="H24" s="15">
        <f t="shared" si="1"/>
        <v>1</v>
      </c>
      <c r="I24" s="47"/>
    </row>
    <row r="25" spans="1:9" ht="36.75" thickBot="1" x14ac:dyDescent="0.3">
      <c r="A25" s="6" t="s">
        <v>23</v>
      </c>
      <c r="B25" s="38">
        <v>2</v>
      </c>
      <c r="C25" s="3">
        <v>2</v>
      </c>
      <c r="D25" s="32">
        <v>2</v>
      </c>
      <c r="E25" s="40">
        <f t="shared" si="4"/>
        <v>1</v>
      </c>
      <c r="F25" s="46"/>
      <c r="G25" s="32">
        <v>2</v>
      </c>
      <c r="H25" s="15">
        <f t="shared" si="1"/>
        <v>1</v>
      </c>
      <c r="I25" s="47"/>
    </row>
    <row r="26" spans="1:9" ht="48.75" thickBot="1" x14ac:dyDescent="0.3">
      <c r="A26" s="6" t="s">
        <v>24</v>
      </c>
      <c r="B26" s="38">
        <v>2</v>
      </c>
      <c r="C26" s="3">
        <v>2</v>
      </c>
      <c r="D26" s="32">
        <v>2</v>
      </c>
      <c r="E26" s="40">
        <f t="shared" si="4"/>
        <v>1</v>
      </c>
      <c r="F26" s="46"/>
      <c r="G26" s="32">
        <v>2</v>
      </c>
      <c r="H26" s="15">
        <f t="shared" si="1"/>
        <v>1</v>
      </c>
      <c r="I26" s="47"/>
    </row>
    <row r="27" spans="1:9" ht="36.75" thickBot="1" x14ac:dyDescent="0.3">
      <c r="A27" s="6" t="s">
        <v>25</v>
      </c>
      <c r="B27" s="38">
        <v>2</v>
      </c>
      <c r="C27" s="3">
        <v>2</v>
      </c>
      <c r="D27" s="32">
        <v>2</v>
      </c>
      <c r="E27" s="40">
        <f t="shared" si="4"/>
        <v>1</v>
      </c>
      <c r="F27" s="46"/>
      <c r="G27" s="32">
        <v>0</v>
      </c>
      <c r="H27" s="15">
        <f t="shared" si="1"/>
        <v>0</v>
      </c>
      <c r="I27" s="47"/>
    </row>
    <row r="28" spans="1:9" ht="24.75" thickBot="1" x14ac:dyDescent="0.3">
      <c r="A28" s="6" t="s">
        <v>26</v>
      </c>
      <c r="B28" s="38">
        <v>2</v>
      </c>
      <c r="C28" s="3">
        <v>2</v>
      </c>
      <c r="D28" s="32">
        <v>2</v>
      </c>
      <c r="E28" s="40">
        <f t="shared" si="4"/>
        <v>1</v>
      </c>
      <c r="F28" s="46"/>
      <c r="G28" s="32">
        <v>0</v>
      </c>
      <c r="H28" s="15">
        <f t="shared" si="1"/>
        <v>0</v>
      </c>
      <c r="I28" s="47"/>
    </row>
    <row r="29" spans="1:9" ht="60.75" thickBot="1" x14ac:dyDescent="0.3">
      <c r="A29" s="6" t="s">
        <v>27</v>
      </c>
      <c r="B29" s="38">
        <v>2</v>
      </c>
      <c r="C29" s="3">
        <v>2</v>
      </c>
      <c r="D29" s="32">
        <v>2</v>
      </c>
      <c r="E29" s="40">
        <f t="shared" si="4"/>
        <v>1</v>
      </c>
      <c r="F29" s="46"/>
      <c r="G29" s="32">
        <v>0</v>
      </c>
      <c r="H29" s="15">
        <f t="shared" si="1"/>
        <v>0</v>
      </c>
      <c r="I29" s="47"/>
    </row>
    <row r="30" spans="1:9" s="16" customFormat="1" ht="32.25" thickBot="1" x14ac:dyDescent="0.3">
      <c r="A30" s="21" t="s">
        <v>28</v>
      </c>
      <c r="B30" s="22">
        <v>8</v>
      </c>
      <c r="C30" s="22">
        <f>SUM(C31:C34)</f>
        <v>8</v>
      </c>
      <c r="D30" s="22">
        <f>SUM(D31:D34)</f>
        <v>8</v>
      </c>
      <c r="E30" s="23">
        <f>(D30/B30)</f>
        <v>1</v>
      </c>
      <c r="F30" s="22" t="str">
        <f>IF(E30&gt;=0.5,"Đạt","Không đạt")</f>
        <v>Đạt</v>
      </c>
      <c r="G30" s="22">
        <f>SUM(G31:G34)</f>
        <v>6</v>
      </c>
      <c r="H30" s="24">
        <f t="shared" si="1"/>
        <v>0.75</v>
      </c>
      <c r="I30" s="44" t="str">
        <f>IF(H30&gt;=0.5,"Đạt","Không đạt")</f>
        <v>Đạt</v>
      </c>
    </row>
    <row r="31" spans="1:9" ht="60.75" thickBot="1" x14ac:dyDescent="0.3">
      <c r="A31" s="6" t="s">
        <v>29</v>
      </c>
      <c r="B31" s="38">
        <v>2</v>
      </c>
      <c r="C31" s="3">
        <v>2</v>
      </c>
      <c r="D31" s="32">
        <v>2</v>
      </c>
      <c r="E31" s="40">
        <f t="shared" ref="E31:E34" si="5">(D31/B31)</f>
        <v>1</v>
      </c>
      <c r="F31" s="46"/>
      <c r="G31" s="32">
        <v>2</v>
      </c>
      <c r="H31" s="15">
        <f t="shared" si="1"/>
        <v>1</v>
      </c>
      <c r="I31" s="47"/>
    </row>
    <row r="32" spans="1:9" ht="24.75" thickBot="1" x14ac:dyDescent="0.3">
      <c r="A32" s="6" t="s">
        <v>30</v>
      </c>
      <c r="B32" s="38">
        <v>2</v>
      </c>
      <c r="C32" s="3">
        <v>2</v>
      </c>
      <c r="D32" s="32">
        <v>2</v>
      </c>
      <c r="E32" s="40">
        <f t="shared" si="5"/>
        <v>1</v>
      </c>
      <c r="F32" s="46"/>
      <c r="G32" s="32">
        <v>2</v>
      </c>
      <c r="H32" s="15">
        <f t="shared" si="1"/>
        <v>1</v>
      </c>
      <c r="I32" s="47"/>
    </row>
    <row r="33" spans="1:9" ht="48.75" thickBot="1" x14ac:dyDescent="0.3">
      <c r="A33" s="6" t="s">
        <v>31</v>
      </c>
      <c r="B33" s="38">
        <v>2</v>
      </c>
      <c r="C33" s="3">
        <v>2</v>
      </c>
      <c r="D33" s="32">
        <v>2</v>
      </c>
      <c r="E33" s="40">
        <f t="shared" si="5"/>
        <v>1</v>
      </c>
      <c r="F33" s="46"/>
      <c r="G33" s="32">
        <v>2</v>
      </c>
      <c r="H33" s="15">
        <f t="shared" si="1"/>
        <v>1</v>
      </c>
      <c r="I33" s="47"/>
    </row>
    <row r="34" spans="1:9" ht="48.75" thickBot="1" x14ac:dyDescent="0.3">
      <c r="A34" s="6" t="s">
        <v>32</v>
      </c>
      <c r="B34" s="38">
        <v>2</v>
      </c>
      <c r="C34" s="3">
        <v>2</v>
      </c>
      <c r="D34" s="32">
        <v>2</v>
      </c>
      <c r="E34" s="40">
        <f t="shared" si="5"/>
        <v>1</v>
      </c>
      <c r="F34" s="46"/>
      <c r="G34" s="32">
        <v>0</v>
      </c>
      <c r="H34" s="15">
        <f t="shared" si="1"/>
        <v>0</v>
      </c>
      <c r="I34" s="47"/>
    </row>
    <row r="35" spans="1:9" s="16" customFormat="1" ht="48" thickBot="1" x14ac:dyDescent="0.3">
      <c r="A35" s="21" t="s">
        <v>66</v>
      </c>
      <c r="B35" s="22">
        <f>SUM(B36:B37)</f>
        <v>4</v>
      </c>
      <c r="C35" s="22">
        <f>SUM(C36:C37)</f>
        <v>4</v>
      </c>
      <c r="D35" s="22">
        <f>SUM(D36:D37)</f>
        <v>4</v>
      </c>
      <c r="E35" s="23">
        <f>(D35/B35)</f>
        <v>1</v>
      </c>
      <c r="F35" s="22" t="str">
        <f>IF(E35&gt;=0.5,"Đạt","Không đạt")</f>
        <v>Đạt</v>
      </c>
      <c r="G35" s="22">
        <f>SUM(G36:G37)</f>
        <v>4</v>
      </c>
      <c r="H35" s="24">
        <f t="shared" si="1"/>
        <v>1</v>
      </c>
      <c r="I35" s="44" t="str">
        <f>IF(H35&gt;=0.5,"Đạt","Không đạt")</f>
        <v>Đạt</v>
      </c>
    </row>
    <row r="36" spans="1:9" ht="60.75" thickBot="1" x14ac:dyDescent="0.3">
      <c r="A36" s="6" t="s">
        <v>33</v>
      </c>
      <c r="B36" s="38">
        <v>2</v>
      </c>
      <c r="C36" s="3">
        <v>2</v>
      </c>
      <c r="D36" s="32">
        <v>2</v>
      </c>
      <c r="E36" s="40">
        <f t="shared" ref="E36:E37" si="6">(D36/B36)</f>
        <v>1</v>
      </c>
      <c r="F36" s="46"/>
      <c r="G36" s="32">
        <v>2</v>
      </c>
      <c r="H36" s="15">
        <f t="shared" si="1"/>
        <v>1</v>
      </c>
      <c r="I36" s="47"/>
    </row>
    <row r="37" spans="1:9" ht="60.75" thickBot="1" x14ac:dyDescent="0.3">
      <c r="A37" s="6" t="s">
        <v>34</v>
      </c>
      <c r="B37" s="38">
        <v>2</v>
      </c>
      <c r="C37" s="3">
        <v>2</v>
      </c>
      <c r="D37" s="32">
        <v>2</v>
      </c>
      <c r="E37" s="40">
        <f t="shared" si="6"/>
        <v>1</v>
      </c>
      <c r="F37" s="46"/>
      <c r="G37" s="32">
        <v>2</v>
      </c>
      <c r="H37" s="15">
        <f t="shared" si="1"/>
        <v>1</v>
      </c>
      <c r="I37" s="47"/>
    </row>
    <row r="38" spans="1:9" s="16" customFormat="1" ht="32.25" thickBot="1" x14ac:dyDescent="0.3">
      <c r="A38" s="21" t="s">
        <v>65</v>
      </c>
      <c r="B38" s="22">
        <f>SUM(B39:B40)</f>
        <v>4</v>
      </c>
      <c r="C38" s="22">
        <f>SUM(C39:C40)</f>
        <v>4</v>
      </c>
      <c r="D38" s="22">
        <f>SUM(D39:D40)</f>
        <v>4</v>
      </c>
      <c r="E38" s="23">
        <f>(D38/B38)</f>
        <v>1</v>
      </c>
      <c r="F38" s="22" t="str">
        <f>IF(E38&gt;=0.5,"Đạt","Không đạt")</f>
        <v>Đạt</v>
      </c>
      <c r="G38" s="22">
        <f>SUM(G39:G40)</f>
        <v>4</v>
      </c>
      <c r="H38" s="24">
        <f t="shared" si="1"/>
        <v>1</v>
      </c>
      <c r="I38" s="44" t="str">
        <f>IF(H38&gt;=0.5,"Đạt","Không đạt")</f>
        <v>Đạt</v>
      </c>
    </row>
    <row r="39" spans="1:9" ht="36.75" thickBot="1" x14ac:dyDescent="0.3">
      <c r="A39" s="6" t="s">
        <v>35</v>
      </c>
      <c r="B39" s="38">
        <v>2</v>
      </c>
      <c r="C39" s="3">
        <v>2</v>
      </c>
      <c r="D39" s="32">
        <v>2</v>
      </c>
      <c r="E39" s="40">
        <f t="shared" ref="E39:E40" si="7">(D39/B39)</f>
        <v>1</v>
      </c>
      <c r="F39" s="46"/>
      <c r="G39" s="32">
        <v>2</v>
      </c>
      <c r="H39" s="15">
        <f t="shared" si="1"/>
        <v>1</v>
      </c>
      <c r="I39" s="47"/>
    </row>
    <row r="40" spans="1:9" ht="28.5" thickBot="1" x14ac:dyDescent="0.3">
      <c r="A40" s="4" t="s">
        <v>36</v>
      </c>
      <c r="B40" s="38">
        <v>2</v>
      </c>
      <c r="C40" s="3">
        <v>2</v>
      </c>
      <c r="D40" s="32">
        <v>2</v>
      </c>
      <c r="E40" s="40">
        <f t="shared" si="7"/>
        <v>1</v>
      </c>
      <c r="F40" s="46"/>
      <c r="G40" s="32">
        <v>2</v>
      </c>
      <c r="H40" s="15">
        <f t="shared" si="1"/>
        <v>1</v>
      </c>
      <c r="I40" s="47"/>
    </row>
    <row r="41" spans="1:9" s="16" customFormat="1" ht="48" thickBot="1" x14ac:dyDescent="0.3">
      <c r="A41" s="21" t="s">
        <v>67</v>
      </c>
      <c r="B41" s="22">
        <f>SUM(B42:B43)</f>
        <v>4</v>
      </c>
      <c r="C41" s="22">
        <f>SUM(C42:C43)</f>
        <v>4</v>
      </c>
      <c r="D41" s="22">
        <f>SUM(D42:D43)</f>
        <v>4</v>
      </c>
      <c r="E41" s="23">
        <f>(D41/B41)</f>
        <v>1</v>
      </c>
      <c r="F41" s="22" t="str">
        <f>IF(E41&gt;=0.5,"Đạt","Không đạt")</f>
        <v>Đạt</v>
      </c>
      <c r="G41" s="22">
        <f>SUM(G42:G43)</f>
        <v>4</v>
      </c>
      <c r="H41" s="24">
        <f t="shared" si="1"/>
        <v>1</v>
      </c>
      <c r="I41" s="44" t="str">
        <f>IF(H41&gt;=0.5,"Đạt","Không đạt")</f>
        <v>Đạt</v>
      </c>
    </row>
    <row r="42" spans="1:9" ht="48.75" thickBot="1" x14ac:dyDescent="0.3">
      <c r="A42" s="6" t="s">
        <v>37</v>
      </c>
      <c r="B42" s="38">
        <v>2</v>
      </c>
      <c r="C42" s="3">
        <v>2</v>
      </c>
      <c r="D42" s="32">
        <v>2</v>
      </c>
      <c r="E42" s="40">
        <f t="shared" ref="E42:E43" si="8">(D42/B42)</f>
        <v>1</v>
      </c>
      <c r="F42" s="46"/>
      <c r="G42" s="32">
        <v>2</v>
      </c>
      <c r="H42" s="15">
        <f t="shared" si="1"/>
        <v>1</v>
      </c>
      <c r="I42" s="47"/>
    </row>
    <row r="43" spans="1:9" ht="60.75" thickBot="1" x14ac:dyDescent="0.3">
      <c r="A43" s="6" t="s">
        <v>38</v>
      </c>
      <c r="B43" s="38">
        <v>2</v>
      </c>
      <c r="C43" s="3">
        <v>2</v>
      </c>
      <c r="D43" s="32">
        <v>2</v>
      </c>
      <c r="E43" s="40">
        <f t="shared" si="8"/>
        <v>1</v>
      </c>
      <c r="F43" s="46"/>
      <c r="G43" s="32">
        <v>2</v>
      </c>
      <c r="H43" s="15">
        <f t="shared" si="1"/>
        <v>1</v>
      </c>
      <c r="I43" s="47"/>
    </row>
    <row r="44" spans="1:9" s="16" customFormat="1" ht="48" thickBot="1" x14ac:dyDescent="0.3">
      <c r="A44" s="25" t="s">
        <v>68</v>
      </c>
      <c r="B44" s="22">
        <f>SUM(B45:B48)</f>
        <v>8</v>
      </c>
      <c r="C44" s="22">
        <f>SUM(C45:C48)</f>
        <v>8</v>
      </c>
      <c r="D44" s="22">
        <f>SUM(D45:D48)</f>
        <v>4</v>
      </c>
      <c r="E44" s="23">
        <f>(D44/B44)</f>
        <v>0.5</v>
      </c>
      <c r="F44" s="22" t="str">
        <f>IF(E44&gt;=0.5,"Đạt","Không đạt")</f>
        <v>Đạt</v>
      </c>
      <c r="G44" s="22">
        <f>SUM(G45:G48)</f>
        <v>4</v>
      </c>
      <c r="H44" s="24">
        <f t="shared" si="1"/>
        <v>0.5</v>
      </c>
      <c r="I44" s="44" t="str">
        <f>IF(H44&gt;=0.5,"Đạt","Không đạt")</f>
        <v>Đạt</v>
      </c>
    </row>
    <row r="45" spans="1:9" ht="36.75" thickBot="1" x14ac:dyDescent="0.3">
      <c r="A45" s="6" t="s">
        <v>39</v>
      </c>
      <c r="B45" s="38">
        <v>2</v>
      </c>
      <c r="C45" s="3">
        <v>2</v>
      </c>
      <c r="D45" s="32">
        <v>0</v>
      </c>
      <c r="E45" s="40">
        <f t="shared" ref="E45:E48" si="9">(D45/B45)</f>
        <v>0</v>
      </c>
      <c r="F45" s="46"/>
      <c r="G45" s="32">
        <v>0</v>
      </c>
      <c r="H45" s="15">
        <f t="shared" si="1"/>
        <v>0</v>
      </c>
      <c r="I45" s="47"/>
    </row>
    <row r="46" spans="1:9" ht="48.75" thickBot="1" x14ac:dyDescent="0.3">
      <c r="A46" s="6" t="s">
        <v>40</v>
      </c>
      <c r="B46" s="38">
        <v>2</v>
      </c>
      <c r="C46" s="3">
        <v>2</v>
      </c>
      <c r="D46" s="32">
        <v>0</v>
      </c>
      <c r="E46" s="40">
        <f t="shared" si="9"/>
        <v>0</v>
      </c>
      <c r="F46" s="46"/>
      <c r="G46" s="32">
        <v>0</v>
      </c>
      <c r="H46" s="15">
        <f t="shared" si="1"/>
        <v>0</v>
      </c>
      <c r="I46" s="47"/>
    </row>
    <row r="47" spans="1:9" ht="36.75" thickBot="1" x14ac:dyDescent="0.3">
      <c r="A47" s="6" t="s">
        <v>41</v>
      </c>
      <c r="B47" s="38">
        <v>2</v>
      </c>
      <c r="C47" s="3">
        <v>2</v>
      </c>
      <c r="D47" s="32">
        <v>2</v>
      </c>
      <c r="E47" s="40">
        <f t="shared" si="9"/>
        <v>1</v>
      </c>
      <c r="F47" s="46"/>
      <c r="G47" s="32">
        <v>2</v>
      </c>
      <c r="H47" s="15">
        <f t="shared" si="1"/>
        <v>1</v>
      </c>
      <c r="I47" s="47"/>
    </row>
    <row r="48" spans="1:9" ht="48.75" thickBot="1" x14ac:dyDescent="0.3">
      <c r="A48" s="6" t="s">
        <v>42</v>
      </c>
      <c r="B48" s="38">
        <v>2</v>
      </c>
      <c r="C48" s="3">
        <v>2</v>
      </c>
      <c r="D48" s="32">
        <v>2</v>
      </c>
      <c r="E48" s="40">
        <f t="shared" si="9"/>
        <v>1</v>
      </c>
      <c r="F48" s="46"/>
      <c r="G48" s="32">
        <v>2</v>
      </c>
      <c r="H48" s="15">
        <f t="shared" si="1"/>
        <v>1</v>
      </c>
      <c r="I48" s="47"/>
    </row>
    <row r="49" spans="1:9" s="16" customFormat="1" ht="57.75" customHeight="1" thickBot="1" x14ac:dyDescent="0.3">
      <c r="A49" s="21" t="s">
        <v>69</v>
      </c>
      <c r="B49" s="22">
        <f>SUM(B50:B51)</f>
        <v>4</v>
      </c>
      <c r="C49" s="22">
        <f>SUM(C50:C51)</f>
        <v>4</v>
      </c>
      <c r="D49" s="22">
        <f>SUM(D50:D51)</f>
        <v>4</v>
      </c>
      <c r="E49" s="23">
        <f>(D49/B49)</f>
        <v>1</v>
      </c>
      <c r="F49" s="22" t="str">
        <f>IF(E49&gt;=0.5,"Đạt","Không đạt")</f>
        <v>Đạt</v>
      </c>
      <c r="G49" s="22">
        <f>SUM(G50:G51)</f>
        <v>4</v>
      </c>
      <c r="H49" s="24">
        <f t="shared" si="1"/>
        <v>1</v>
      </c>
      <c r="I49" s="22" t="str">
        <f>IF(H49&gt;=0.5,"Đạt","Không đạt")</f>
        <v>Đạt</v>
      </c>
    </row>
    <row r="50" spans="1:9" ht="48.75" thickBot="1" x14ac:dyDescent="0.3">
      <c r="A50" s="6" t="s">
        <v>43</v>
      </c>
      <c r="B50" s="38">
        <v>2</v>
      </c>
      <c r="C50" s="14">
        <v>2</v>
      </c>
      <c r="D50" s="32">
        <v>2</v>
      </c>
      <c r="E50" s="40">
        <f t="shared" ref="E50:E51" si="10">(D50/B50)</f>
        <v>1</v>
      </c>
      <c r="F50" s="46"/>
      <c r="G50" s="32">
        <v>2</v>
      </c>
      <c r="H50" s="15">
        <f t="shared" si="1"/>
        <v>1</v>
      </c>
      <c r="I50" s="46"/>
    </row>
    <row r="51" spans="1:9" ht="36.75" thickBot="1" x14ac:dyDescent="0.3">
      <c r="A51" s="6" t="s">
        <v>44</v>
      </c>
      <c r="B51" s="38">
        <v>2</v>
      </c>
      <c r="C51" s="14">
        <v>2</v>
      </c>
      <c r="D51" s="32">
        <v>2</v>
      </c>
      <c r="E51" s="40">
        <f t="shared" si="10"/>
        <v>1</v>
      </c>
      <c r="F51" s="46"/>
      <c r="G51" s="32">
        <v>2</v>
      </c>
      <c r="H51" s="15">
        <f t="shared" si="1"/>
        <v>1</v>
      </c>
      <c r="I51" s="46"/>
    </row>
    <row r="52" spans="1:9" s="16" customFormat="1" ht="32.25" thickBot="1" x14ac:dyDescent="0.3">
      <c r="A52" s="26" t="s">
        <v>64</v>
      </c>
      <c r="B52" s="22">
        <f>SUM(B53:B54)</f>
        <v>4</v>
      </c>
      <c r="C52" s="22">
        <f>SUM(C53:C54)</f>
        <v>4</v>
      </c>
      <c r="D52" s="22">
        <f>SUM(D53:D54)</f>
        <v>2</v>
      </c>
      <c r="E52" s="23">
        <f>(D52/B52)</f>
        <v>0.5</v>
      </c>
      <c r="F52" s="22" t="str">
        <f>IF(E52&gt;=0.5,"Đạt","Không đạt")</f>
        <v>Đạt</v>
      </c>
      <c r="G52" s="22">
        <f>SUM(G53:G54)</f>
        <v>2</v>
      </c>
      <c r="H52" s="24">
        <f t="shared" si="1"/>
        <v>0.5</v>
      </c>
      <c r="I52" s="22" t="str">
        <f>IF(H52&gt;=0.5,"Đạt","Không đạt")</f>
        <v>Đạt</v>
      </c>
    </row>
    <row r="53" spans="1:9" ht="84.75" thickBot="1" x14ac:dyDescent="0.3">
      <c r="A53" s="9" t="s">
        <v>45</v>
      </c>
      <c r="B53" s="38">
        <v>2</v>
      </c>
      <c r="C53" s="14">
        <v>2</v>
      </c>
      <c r="D53" s="32">
        <v>2</v>
      </c>
      <c r="E53" s="40">
        <f t="shared" ref="E53:E54" si="11">(D53/B53)</f>
        <v>1</v>
      </c>
      <c r="F53" s="46"/>
      <c r="G53" s="32">
        <v>2</v>
      </c>
      <c r="H53" s="15">
        <f t="shared" si="1"/>
        <v>1</v>
      </c>
      <c r="I53" s="46"/>
    </row>
    <row r="54" spans="1:9" ht="108.75" thickBot="1" x14ac:dyDescent="0.3">
      <c r="A54" s="9" t="s">
        <v>46</v>
      </c>
      <c r="B54" s="38">
        <v>2</v>
      </c>
      <c r="C54" s="14">
        <v>2</v>
      </c>
      <c r="D54" s="32">
        <v>0</v>
      </c>
      <c r="E54" s="40">
        <f t="shared" si="11"/>
        <v>0</v>
      </c>
      <c r="F54" s="46"/>
      <c r="G54" s="32">
        <v>0</v>
      </c>
      <c r="H54" s="15">
        <f t="shared" si="1"/>
        <v>0</v>
      </c>
      <c r="I54" s="46"/>
    </row>
    <row r="55" spans="1:9" s="16" customFormat="1" ht="48" thickBot="1" x14ac:dyDescent="0.3">
      <c r="A55" s="27" t="s">
        <v>47</v>
      </c>
      <c r="B55" s="19">
        <f>SUM(B56,B61,B64)</f>
        <v>16</v>
      </c>
      <c r="C55" s="19">
        <f>SUM(C56,C61,C64)</f>
        <v>16</v>
      </c>
      <c r="D55" s="19">
        <f>SUM(D56,D61,D64)</f>
        <v>10</v>
      </c>
      <c r="E55" s="20">
        <f>(D55/B55)</f>
        <v>0.625</v>
      </c>
      <c r="F55" s="36" t="str">
        <f>IF(E55&gt;=0.5,"Đạt","Không đạt")</f>
        <v>Đạt</v>
      </c>
      <c r="G55" s="19">
        <f>SUM(G56,G61,G64)</f>
        <v>10</v>
      </c>
      <c r="H55" s="20">
        <f t="shared" si="1"/>
        <v>0.625</v>
      </c>
      <c r="I55" s="36" t="str">
        <f>IF(H55&gt;=0.5,"Đạt","Không đạt")</f>
        <v>Đạt</v>
      </c>
    </row>
    <row r="56" spans="1:9" s="16" customFormat="1" ht="32.25" thickBot="1" x14ac:dyDescent="0.3">
      <c r="A56" s="26" t="s">
        <v>48</v>
      </c>
      <c r="B56" s="22">
        <f>SUM(B57:B60)</f>
        <v>8</v>
      </c>
      <c r="C56" s="22">
        <f>SUM(C57:C60)</f>
        <v>8</v>
      </c>
      <c r="D56" s="22">
        <f>SUM(D57:D60)</f>
        <v>8</v>
      </c>
      <c r="E56" s="23">
        <f>(D56/B56)</f>
        <v>1</v>
      </c>
      <c r="F56" s="22" t="str">
        <f>IF(E56&gt;=0.5,"Đạt","Không đạt")</f>
        <v>Đạt</v>
      </c>
      <c r="G56" s="55">
        <f>SUM(G57:G60)</f>
        <v>6</v>
      </c>
      <c r="H56" s="24">
        <f t="shared" si="1"/>
        <v>0.75</v>
      </c>
      <c r="I56" s="22" t="str">
        <f>IF(H56&gt;=0.5,"Đạt","Không đạt")</f>
        <v>Đạt</v>
      </c>
    </row>
    <row r="57" spans="1:9" ht="72.75" thickBot="1" x14ac:dyDescent="0.3">
      <c r="A57" s="9" t="s">
        <v>49</v>
      </c>
      <c r="B57" s="38">
        <v>2</v>
      </c>
      <c r="C57" s="14">
        <v>2</v>
      </c>
      <c r="D57" s="32">
        <v>2</v>
      </c>
      <c r="E57" s="40">
        <f t="shared" ref="E57:E60" si="12">(D57/B57)</f>
        <v>1</v>
      </c>
      <c r="F57" s="46"/>
      <c r="G57" s="32">
        <v>2</v>
      </c>
      <c r="H57" s="15">
        <f t="shared" si="1"/>
        <v>1</v>
      </c>
      <c r="I57" s="46"/>
    </row>
    <row r="58" spans="1:9" ht="16.5" thickBot="1" x14ac:dyDescent="0.3">
      <c r="A58" s="9" t="s">
        <v>50</v>
      </c>
      <c r="B58" s="38">
        <v>2</v>
      </c>
      <c r="C58" s="14">
        <v>2</v>
      </c>
      <c r="D58" s="32">
        <v>2</v>
      </c>
      <c r="E58" s="40">
        <f t="shared" si="12"/>
        <v>1</v>
      </c>
      <c r="F58" s="46"/>
      <c r="G58" s="32">
        <v>0</v>
      </c>
      <c r="H58" s="15">
        <f t="shared" si="1"/>
        <v>0</v>
      </c>
      <c r="I58" s="46"/>
    </row>
    <row r="59" spans="1:9" ht="48.75" thickBot="1" x14ac:dyDescent="0.3">
      <c r="A59" s="9" t="s">
        <v>51</v>
      </c>
      <c r="B59" s="38">
        <v>2</v>
      </c>
      <c r="C59" s="14">
        <v>2</v>
      </c>
      <c r="D59" s="32">
        <v>2</v>
      </c>
      <c r="E59" s="40">
        <f t="shared" si="12"/>
        <v>1</v>
      </c>
      <c r="F59" s="46"/>
      <c r="G59" s="32">
        <v>2</v>
      </c>
      <c r="H59" s="15">
        <f t="shared" si="1"/>
        <v>1</v>
      </c>
      <c r="I59" s="46"/>
    </row>
    <row r="60" spans="1:9" ht="60.75" thickBot="1" x14ac:dyDescent="0.3">
      <c r="A60" s="9" t="s">
        <v>52</v>
      </c>
      <c r="B60" s="38">
        <v>2</v>
      </c>
      <c r="C60" s="14">
        <v>2</v>
      </c>
      <c r="D60" s="32">
        <v>2</v>
      </c>
      <c r="E60" s="40">
        <f t="shared" si="12"/>
        <v>1</v>
      </c>
      <c r="F60" s="46"/>
      <c r="G60" s="32">
        <v>2</v>
      </c>
      <c r="H60" s="15">
        <f t="shared" si="1"/>
        <v>1</v>
      </c>
      <c r="I60" s="46" t="s">
        <v>89</v>
      </c>
    </row>
    <row r="61" spans="1:9" s="16" customFormat="1" ht="48" thickBot="1" x14ac:dyDescent="0.3">
      <c r="A61" s="26" t="s">
        <v>63</v>
      </c>
      <c r="B61" s="22">
        <f>SUM(B62:B63)</f>
        <v>4</v>
      </c>
      <c r="C61" s="22">
        <f>SUM(C62:C63)</f>
        <v>4</v>
      </c>
      <c r="D61" s="22">
        <f>SUM(D62:D63)</f>
        <v>0</v>
      </c>
      <c r="E61" s="23">
        <f>(D61/B61)</f>
        <v>0</v>
      </c>
      <c r="F61" s="22" t="str">
        <f>IF(E61&gt;=0.5,"Đạt","Không đạt")</f>
        <v>Không đạt</v>
      </c>
      <c r="G61" s="22">
        <f>SUM(G62:G63)</f>
        <v>2</v>
      </c>
      <c r="H61" s="24">
        <f t="shared" si="1"/>
        <v>0.5</v>
      </c>
      <c r="I61" s="22" t="str">
        <f>IF(H61&gt;=0.5,"Đạt","Không đạt")</f>
        <v>Đạt</v>
      </c>
    </row>
    <row r="62" spans="1:9" ht="24.75" thickBot="1" x14ac:dyDescent="0.3">
      <c r="A62" s="9" t="s">
        <v>53</v>
      </c>
      <c r="B62" s="38">
        <v>2</v>
      </c>
      <c r="C62" s="14">
        <v>2</v>
      </c>
      <c r="D62" s="32">
        <v>0</v>
      </c>
      <c r="E62" s="40">
        <f t="shared" ref="E62:E63" si="13">(D62/B62)</f>
        <v>0</v>
      </c>
      <c r="F62" s="46"/>
      <c r="G62" s="32">
        <v>2</v>
      </c>
      <c r="H62" s="15">
        <f t="shared" si="1"/>
        <v>1</v>
      </c>
      <c r="I62" s="46"/>
    </row>
    <row r="63" spans="1:9" ht="36.75" thickBot="1" x14ac:dyDescent="0.3">
      <c r="A63" s="9" t="s">
        <v>54</v>
      </c>
      <c r="B63" s="38">
        <v>2</v>
      </c>
      <c r="C63" s="14">
        <v>2</v>
      </c>
      <c r="D63" s="32">
        <v>0</v>
      </c>
      <c r="E63" s="40">
        <f t="shared" si="13"/>
        <v>0</v>
      </c>
      <c r="F63" s="46"/>
      <c r="G63" s="32">
        <v>0</v>
      </c>
      <c r="H63" s="15">
        <f t="shared" si="1"/>
        <v>0</v>
      </c>
      <c r="I63" s="46"/>
    </row>
    <row r="64" spans="1:9" s="16" customFormat="1" ht="32.25" thickBot="1" x14ac:dyDescent="0.3">
      <c r="A64" s="26" t="s">
        <v>62</v>
      </c>
      <c r="B64" s="22">
        <f>SUM(B65:B66)</f>
        <v>4</v>
      </c>
      <c r="C64" s="22">
        <f>SUM(C65:C66)</f>
        <v>4</v>
      </c>
      <c r="D64" s="22">
        <f>SUM(D65:D66)</f>
        <v>2</v>
      </c>
      <c r="E64" s="23">
        <f>(D64/B64)</f>
        <v>0.5</v>
      </c>
      <c r="F64" s="22" t="str">
        <f>IF(E64&gt;=0.5,"Đạt","Không đạt")</f>
        <v>Đạt</v>
      </c>
      <c r="G64" s="56">
        <f>SUM(G65:G66)</f>
        <v>2</v>
      </c>
      <c r="H64" s="24">
        <f t="shared" si="1"/>
        <v>0.5</v>
      </c>
      <c r="I64" s="22" t="str">
        <f>IF(H64&gt;=0.5,"Đạt","Không đạt")</f>
        <v>Đạt</v>
      </c>
    </row>
    <row r="65" spans="1:9" ht="24.75" thickBot="1" x14ac:dyDescent="0.3">
      <c r="A65" s="9" t="s">
        <v>55</v>
      </c>
      <c r="B65" s="38">
        <v>2</v>
      </c>
      <c r="C65" s="14">
        <v>2</v>
      </c>
      <c r="D65" s="32">
        <v>2</v>
      </c>
      <c r="E65" s="40">
        <f t="shared" ref="E65:E66" si="14">(D65/B65)</f>
        <v>1</v>
      </c>
      <c r="F65" s="46"/>
      <c r="G65" s="32">
        <v>2</v>
      </c>
      <c r="H65" s="15">
        <f t="shared" si="1"/>
        <v>1</v>
      </c>
      <c r="I65" s="46" t="s">
        <v>90</v>
      </c>
    </row>
    <row r="66" spans="1:9" ht="36.75" thickBot="1" x14ac:dyDescent="0.3">
      <c r="A66" s="9" t="s">
        <v>56</v>
      </c>
      <c r="B66" s="38">
        <v>2</v>
      </c>
      <c r="C66" s="14">
        <v>2</v>
      </c>
      <c r="D66" s="32">
        <v>0</v>
      </c>
      <c r="E66" s="40">
        <f t="shared" si="14"/>
        <v>0</v>
      </c>
      <c r="F66" s="46"/>
      <c r="G66" s="32">
        <v>0</v>
      </c>
      <c r="H66" s="15">
        <f t="shared" si="1"/>
        <v>0</v>
      </c>
      <c r="I66" s="46"/>
    </row>
    <row r="67" spans="1:9" ht="16.5" thickBot="1" x14ac:dyDescent="0.3">
      <c r="A67" s="10" t="s">
        <v>57</v>
      </c>
      <c r="B67" s="37">
        <f>SUM(B11,B19,B55)</f>
        <v>88</v>
      </c>
      <c r="C67" s="5" t="e">
        <f>SUM(C11,C19,C55)</f>
        <v>#REF!</v>
      </c>
      <c r="D67" s="12">
        <f>SUM(D11,D19,D55)</f>
        <v>76</v>
      </c>
      <c r="E67" s="52">
        <f>(D67/B67)</f>
        <v>0.86363636363636365</v>
      </c>
      <c r="F67" s="3"/>
      <c r="G67" s="12">
        <f>SUM(G11,G19,G55)</f>
        <v>66</v>
      </c>
      <c r="H67" s="52">
        <f t="shared" si="1"/>
        <v>0.75</v>
      </c>
      <c r="I67" s="3"/>
    </row>
    <row r="68" spans="1:9" ht="16.5" thickBot="1" x14ac:dyDescent="0.3">
      <c r="A68" s="10" t="s">
        <v>58</v>
      </c>
      <c r="B68" s="37">
        <v>100</v>
      </c>
      <c r="C68" s="5" t="e">
        <f>(C67*B68)/B67</f>
        <v>#REF!</v>
      </c>
      <c r="D68" s="13">
        <f>(D67*B68)/B67</f>
        <v>86.36363636363636</v>
      </c>
      <c r="E68" s="52">
        <f>(D68/B68)</f>
        <v>0.86363636363636365</v>
      </c>
      <c r="F68" s="3"/>
      <c r="G68" s="13">
        <f>(G67*B68)/B67</f>
        <v>75</v>
      </c>
      <c r="H68" s="52">
        <f t="shared" si="1"/>
        <v>0.75</v>
      </c>
      <c r="I68" s="3"/>
    </row>
    <row r="69" spans="1:9" ht="36" customHeight="1" thickBot="1" x14ac:dyDescent="0.3">
      <c r="A69" s="10" t="s">
        <v>59</v>
      </c>
      <c r="B69" s="11"/>
      <c r="C69" s="11"/>
      <c r="D69" s="71" t="str">
        <f>IF(AND(E12&lt;0.5),"Không đạt",IF(AND(E13&lt;0.5),"Không đạt",IF(AND(E16&lt;0.5),"Không đạt",IF(AND(E20&lt;0.5),"Không đạt",IF(AND(E23&lt;0.5),"Không đạt",IF(AND(E30&lt;0.5),"Không đạt",IF(AND(E35&lt;0.5),"Không đạt",IF(AND(E38&lt;0.5),"Không đạt",IF(AND(E41&lt;0.5),"Không đạt",IF(AND(E44&lt;0.5),"Không đạt",IF(AND(E49&lt;0.5),"Không đạt",IF(AND(E52&lt;0.5),"Không đạt",IF(AND(E56&lt;0.5),"Không đạt",IF(AND(E61&lt;0.5),"Không đạt",IF(AND(E64&lt;0.5),"Không đạt",IF(AND(D68&gt;=80),"A",IF(AND(D68&gt;=65,D68&lt;79),"B",IF(AND(D68&gt;=50,D68&lt;64),"C","Không đạt"))))))))))))))))))</f>
        <v>Không đạt</v>
      </c>
      <c r="E69" s="72"/>
      <c r="F69" s="5" t="str">
        <f>IF(E12&lt;0.5,"Có Tiêu chuẩn dưới 50%",IF(AND(E13&lt;0.5),"Có Tiêu chuẩn dưới 50%",IF(AND(E16&lt;0.5),"Có Tiêu chuẩn dưới 50%",IF(AND(E20&lt;0.5),"Có Tiêu chuẩn dưới 50%",IF(AND(E23&lt;0.5),"Có Tiêu chuẩn dưới 50%",IF(AND(E30&lt;0.5),"Có Tiêu chuẩn dưới 50%",IF(AND(E35&lt;0.5),"Có Tiêu chuẩn dưới 50%",IF(AND(E38&lt;0.5),"Có Tiêu chuẩn dưới 50%",IF(AND(E41&lt;0.5),"Có Tiêu chuẩn dưới 50%",IF(AND(E44&lt;0.5),"Có Tiêu chuẩn dưới 50%",IF(AND(E49&lt;0.5),"Có Tiêu chuẩn dưới 50%",IF(AND(E52&lt;0.5),"Có Tiêu chuẩn dưới 50%",IF(AND(E56&lt;0.5),"Có Tiêu chuẩn dưới 50%",IF(AND(E61&lt;0.5),"Có Tiêu chuẩn dưới 50%",IF(AND(E64&lt;0.5),"Có Tiêu chuẩn dưới 50%","Tất cả các Tiêu chuẩn đạt trên 50%")))))))))))))))</f>
        <v>Có Tiêu chuẩn dưới 50%</v>
      </c>
      <c r="G69" s="71" t="str">
        <f>IF(AND(H12&lt;0.5),"Không đạt",IF(AND(H13&lt;0.5),"Không đạt",IF(AND(H16&lt;0.5),"Không đạt",IF(AND(H20&lt;0.5),"Không đạt",IF(AND(H23&lt;0.5),"Không đạt",IF(AND(H30&lt;0.5),"Không đạt",IF(AND(H35&lt;0.5),"Không đạt",IF(AND(H38&lt;0.5),"Không đạt",IF(AND(H41&lt;0.5),"Không đạt",IF(AND(H44&lt;0.5),"Không đạt",IF(AND(H49&lt;0.5),"Không đạt",IF(AND(H52&lt;0.5),"Không đạt",IF(AND(H56&lt;0.5),"Không đạt",IF(AND(H61&lt;0.5),"Không đạt",IF(AND(H64&lt;0.5),"Không đạt",IF(AND(G68&gt;=80),"A",IF(AND(G68&gt;=65,G68&lt;79),"B",IF(AND(G68&gt;=50,G68&lt;64),"C","Không đạt"))))))))))))))))))</f>
        <v>B</v>
      </c>
      <c r="H69" s="72"/>
      <c r="I69" s="5" t="str">
        <f>IF(H12&lt;0.5,"Có Tiêu chuẩn dưới 50%",IF(AND(H13&lt;0.5),"Có Tiêu chuẩn dưới 50%",IF(AND(H16&lt;0.5),"Có Tiêu chuẩn dưới 50%",IF(AND(H20&lt;0.5),"Có Tiêu chuẩn dưới 50%",IF(AND(H23&lt;0.5),"Có Tiêu chuẩn dưới 50%",IF(AND(H30&lt;0.5),"Có Tiêu chuẩn dưới 50%",IF(AND(H35&lt;0.5),"Có Tiêu chuẩn dưới 50%",IF(AND(H38&lt;0.5),"Có Tiêu chuẩn dưới 50%",IF(AND(H41&lt;0.5),"Có Tiêu chuẩn dưới 50%",IF(AND(H44&lt;0.5),"Có Tiêu chuẩn dưới 50%",IF(AND(H49&lt;0.5),"Có Tiêu chuẩn dưới 50%",IF(AND(H52&lt;0.5),"Có Tiêu chuẩn dưới 50%",IF(AND(H56&lt;0.5),"Có Tiêu chuẩn dưới 50%",IF(AND(H61&lt;0.5),"Có Tiêu chuẩn dưới 50%",IF(AND(H64&lt;0.5),"Có Tiêu chuẩn dưới 50%","Tất cả các Tiêu chuẩn đạt trên 50%")))))))))))))))</f>
        <v>Tất cả các Tiêu chuẩn đạt trên 50%</v>
      </c>
    </row>
    <row r="71" spans="1:9" ht="63.6" customHeight="1" x14ac:dyDescent="0.25">
      <c r="A71" s="65" t="s">
        <v>73</v>
      </c>
      <c r="B71" s="66"/>
      <c r="C71" s="66"/>
      <c r="D71" s="66"/>
      <c r="E71" s="66"/>
      <c r="G71" s="67" t="s">
        <v>74</v>
      </c>
      <c r="H71" s="68"/>
      <c r="I71" s="68"/>
    </row>
    <row r="75" spans="1:9" ht="15.6" customHeight="1" x14ac:dyDescent="0.25">
      <c r="A75" s="64" t="s">
        <v>80</v>
      </c>
      <c r="B75" s="64"/>
      <c r="C75" s="64"/>
      <c r="D75" s="64"/>
      <c r="H75" s="62" t="s">
        <v>79</v>
      </c>
      <c r="I75" s="63"/>
    </row>
    <row r="76" spans="1:9" ht="16.5" x14ac:dyDescent="0.25">
      <c r="B76" s="28"/>
      <c r="C76" s="28"/>
      <c r="D76" s="33"/>
      <c r="E76" s="33"/>
    </row>
    <row r="77" spans="1:9" ht="16.5" x14ac:dyDescent="0.25">
      <c r="B77" s="29"/>
      <c r="C77" s="29"/>
      <c r="D77" s="34"/>
      <c r="E77" s="34"/>
    </row>
    <row r="78" spans="1:9" ht="16.5" x14ac:dyDescent="0.25">
      <c r="B78" s="30"/>
      <c r="C78" s="30"/>
      <c r="D78" s="35"/>
      <c r="E78" s="35"/>
    </row>
  </sheetData>
  <mergeCells count="19">
    <mergeCell ref="D69:E69"/>
    <mergeCell ref="G69:H69"/>
    <mergeCell ref="A71:E71"/>
    <mergeCell ref="G71:I71"/>
    <mergeCell ref="A75:D75"/>
    <mergeCell ref="H75:I75"/>
    <mergeCell ref="A7:I7"/>
    <mergeCell ref="A8:I8"/>
    <mergeCell ref="A9:A10"/>
    <mergeCell ref="B9:B10"/>
    <mergeCell ref="C9:C10"/>
    <mergeCell ref="D9:F9"/>
    <mergeCell ref="G9:I9"/>
    <mergeCell ref="G1:I1"/>
    <mergeCell ref="A2:E2"/>
    <mergeCell ref="G2:I2"/>
    <mergeCell ref="A4:I4"/>
    <mergeCell ref="A5:I5"/>
    <mergeCell ref="A6:I6"/>
  </mergeCells>
  <hyperlinks>
    <hyperlink ref="A14" r:id="rId1" display="https://thuvienphapluat.vn/phap-luat/tim-van-ban.aspx?keyword=01/2014/TT-BGD%C4%90T&amp;area=2&amp;type=0&amp;match=False&amp;vc=True&amp;lan=1"/>
    <hyperlink ref="A17" r:id="rId2" display="https://thuvienphapluat.vn/phap-luat/tim-van-ban.aspx?keyword=03/2014/TT-BTTTT&amp;area=2&amp;type=0&amp;match=False&amp;vc=True&amp;lan=1"/>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ĐÁNH GIÁ GV_mau_01</vt:lpstr>
      <vt:lpstr>mau_00</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2018-04-25T12:35:40Z</cp:lastPrinted>
  <dcterms:created xsi:type="dcterms:W3CDTF">2018-04-22T04:07:39Z</dcterms:created>
  <dcterms:modified xsi:type="dcterms:W3CDTF">2018-04-26T04:20:48Z</dcterms:modified>
</cp:coreProperties>
</file>